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\Documents\00 Posao\Takmicenje\2026\Rezultati medjuokruznog\Finalane tabele\"/>
    </mc:Choice>
  </mc:AlternateContent>
  <xr:revisionPtr revIDLastSave="0" documentId="8_{AB00D4D3-6DDC-4B6A-854A-15CDC0830D69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Izveštaj sa takmičenja" sheetId="1" r:id="rId1"/>
    <sheet name="I, test+eksp." sheetId="2" r:id="rId2"/>
    <sheet name="II, test+eksp." sheetId="3" r:id="rId3"/>
    <sheet name="III i IV, test+eksp." sheetId="5" r:id="rId4"/>
    <sheet name="Plasman" sheetId="7" r:id="rId5"/>
    <sheet name="Liste" sheetId="8" state="hidden" r:id="rId6"/>
  </sheets>
  <definedNames>
    <definedName name="okruzi">Liste!$F$1:$F$30</definedName>
    <definedName name="rang_tamkicenja">Liste!$B$1:$B$4</definedName>
    <definedName name="skolske_uprave">Liste!$D$1:$D$16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7" l="1"/>
  <c r="A6" i="5"/>
  <c r="A7" i="5" s="1"/>
  <c r="A8" i="5" s="1"/>
  <c r="A9" i="5" s="1"/>
  <c r="A10" i="5" s="1"/>
  <c r="A6" i="3"/>
  <c r="A7" i="3" s="1"/>
  <c r="A12" i="3" s="1"/>
  <c r="A13" i="3" s="1"/>
  <c r="A6" i="2"/>
  <c r="A7" i="2" s="1"/>
  <c r="A8" i="2" s="1"/>
  <c r="A9" i="2" s="1"/>
  <c r="A10" i="2" s="1"/>
  <c r="A11" i="2" s="1"/>
  <c r="A12" i="2" s="1"/>
  <c r="A13" i="2" s="1"/>
  <c r="A14" i="2" s="1"/>
  <c r="A15" i="2" s="1"/>
  <c r="G1" i="5"/>
  <c r="G1" i="3"/>
  <c r="G1" i="2"/>
  <c r="J11" i="2" l="1"/>
  <c r="M11" i="2" s="1"/>
  <c r="J10" i="2"/>
  <c r="M10" i="2" s="1"/>
  <c r="J9" i="2"/>
  <c r="M9" i="2" s="1"/>
  <c r="J15" i="2"/>
  <c r="M15" i="2" s="1"/>
  <c r="J8" i="2"/>
  <c r="M8" i="2" s="1"/>
  <c r="J14" i="2"/>
  <c r="M14" i="2" s="1"/>
  <c r="J13" i="2"/>
  <c r="M13" i="2" s="1"/>
  <c r="J7" i="2"/>
  <c r="M7" i="2" s="1"/>
  <c r="J6" i="2"/>
  <c r="M6" i="2" s="1"/>
  <c r="J12" i="2"/>
  <c r="M12" i="2" s="1"/>
  <c r="J5" i="2"/>
  <c r="M5" i="2" s="1"/>
  <c r="J10" i="3"/>
  <c r="M10" i="3" s="1"/>
  <c r="J12" i="3"/>
  <c r="M12" i="3" s="1"/>
  <c r="J8" i="3"/>
  <c r="M8" i="3" s="1"/>
  <c r="J5" i="3"/>
  <c r="M5" i="3" s="1"/>
  <c r="J5" i="5"/>
  <c r="M5" i="5" s="1"/>
  <c r="J6" i="5"/>
  <c r="M6" i="5" s="1"/>
  <c r="J8" i="5"/>
  <c r="M8" i="5" s="1"/>
  <c r="J9" i="3"/>
  <c r="M9" i="3" s="1"/>
  <c r="J7" i="3"/>
  <c r="M7" i="3" s="1"/>
  <c r="J11" i="3"/>
  <c r="M11" i="3" s="1"/>
  <c r="J6" i="3"/>
  <c r="M6" i="3" s="1"/>
  <c r="J13" i="3"/>
  <c r="M13" i="3" s="1"/>
  <c r="J9" i="5"/>
  <c r="M9" i="5" s="1"/>
  <c r="J10" i="5"/>
  <c r="M10" i="5" s="1"/>
  <c r="J7" i="5"/>
  <c r="M7" i="5" s="1"/>
</calcChain>
</file>

<file path=xl/sharedStrings.xml><?xml version="1.0" encoding="utf-8"?>
<sst xmlns="http://schemas.openxmlformats.org/spreadsheetml/2006/main" count="513" uniqueCount="193">
  <si>
    <t>Такмичење из хемије</t>
  </si>
  <si>
    <t>Министарство просвете Републике Србије и Српско хемијско друштво</t>
  </si>
  <si>
    <t>Округ</t>
  </si>
  <si>
    <t>Школска управа</t>
  </si>
  <si>
    <t>Адреса школске управе</t>
  </si>
  <si>
    <t>Ранг такмичења</t>
  </si>
  <si>
    <t>Домаћин такмичења</t>
  </si>
  <si>
    <t>Школа/институција домаћин</t>
  </si>
  <si>
    <t>Адреса (улица и број)</t>
  </si>
  <si>
    <t>Место</t>
  </si>
  <si>
    <t>Телефон/телефакс</t>
  </si>
  <si>
    <t>Електронска пошта</t>
  </si>
  <si>
    <t>Број учесника по категорији такмичења</t>
  </si>
  <si>
    <t>I разред, тест и експерименталне вежбе</t>
  </si>
  <si>
    <t>II разред, тест и експерименталне вежбе</t>
  </si>
  <si>
    <t>I и II разред, тест и самостални истраживачки рад</t>
  </si>
  <si>
    <t>III и IV разред, тест и експерименталне вежбе</t>
  </si>
  <si>
    <t>III и IV разред, тест и самостални истраживачки рад</t>
  </si>
  <si>
    <t>Укупан број учесника</t>
  </si>
  <si>
    <t>Датум</t>
  </si>
  <si>
    <t>Време почетка теоријског дела такмичења</t>
  </si>
  <si>
    <t>Време завршетка теоријског дела такмичења</t>
  </si>
  <si>
    <t>Време почетка практичног дела такмичења</t>
  </si>
  <si>
    <t>Време завршетка практичног дела такмичења</t>
  </si>
  <si>
    <t>Комисија</t>
  </si>
  <si>
    <t>Координатор такмичења</t>
  </si>
  <si>
    <t>Представник Министарства</t>
  </si>
  <si>
    <t>Чланови комисије</t>
  </si>
  <si>
    <t>Први разред, тест и експерименталне вежбе</t>
  </si>
  <si>
    <t>Корекциони фактор</t>
  </si>
  <si>
    <t>Ред.бр.</t>
  </si>
  <si>
    <t>Име</t>
  </si>
  <si>
    <t>Презиме</t>
  </si>
  <si>
    <t>Разред</t>
  </si>
  <si>
    <t>Школа</t>
  </si>
  <si>
    <t>Општина</t>
  </si>
  <si>
    <t>Ментор или предметни професор</t>
  </si>
  <si>
    <t>Поени</t>
  </si>
  <si>
    <t>Тест</t>
  </si>
  <si>
    <t>Тест кориг.</t>
  </si>
  <si>
    <t>Квалита-тивна анализа</t>
  </si>
  <si>
    <t>Квантита-тивна анализа</t>
  </si>
  <si>
    <t>Укупно</t>
  </si>
  <si>
    <t>Други разред, тест и експерименталне вежбе</t>
  </si>
  <si>
    <t>Ред. бр.</t>
  </si>
  <si>
    <t>Израда рада</t>
  </si>
  <si>
    <t>Одбрана рада</t>
  </si>
  <si>
    <t>Трећи и четврти разред, тест и експерименталне вежбе</t>
  </si>
  <si>
    <t>Трећи и четврти разред, тест и самостални истраживачки рад</t>
  </si>
  <si>
    <t>Датум:</t>
  </si>
  <si>
    <t>Председник комисије</t>
  </si>
  <si>
    <t>М.П.</t>
  </si>
  <si>
    <t>Место:</t>
  </si>
  <si>
    <t>Представник Комисије:</t>
  </si>
  <si>
    <t>контакт телефон:</t>
  </si>
  <si>
    <t>електронска пошта:</t>
  </si>
  <si>
    <t>основне школе, међуокружно</t>
  </si>
  <si>
    <t>Школске управе</t>
  </si>
  <si>
    <t>Београд</t>
  </si>
  <si>
    <t>Окрузи</t>
  </si>
  <si>
    <t>основне школе, републичко</t>
  </si>
  <si>
    <t>Чачак</t>
  </si>
  <si>
    <t>Борски</t>
  </si>
  <si>
    <t>средње школе, међуокружно</t>
  </si>
  <si>
    <t>Јагодина</t>
  </si>
  <si>
    <t>Браничевски</t>
  </si>
  <si>
    <t>средње школе, републичко</t>
  </si>
  <si>
    <t>Косовска Митровица</t>
  </si>
  <si>
    <t>Јабланички</t>
  </si>
  <si>
    <t>Крагујевац</t>
  </si>
  <si>
    <t>Јужнобачки</t>
  </si>
  <si>
    <t>Краљево</t>
  </si>
  <si>
    <t>Јужнобанатски</t>
  </si>
  <si>
    <t>Крушевац</t>
  </si>
  <si>
    <t>Колубарски</t>
  </si>
  <si>
    <t>Лесковац</t>
  </si>
  <si>
    <t>Косовски</t>
  </si>
  <si>
    <t>Ниш</t>
  </si>
  <si>
    <t>Косовскомитровачки</t>
  </si>
  <si>
    <t>Пожаревац</t>
  </si>
  <si>
    <t>Косовскопоморавски</t>
  </si>
  <si>
    <t>Нови Сад</t>
  </si>
  <si>
    <t>Мачвански</t>
  </si>
  <si>
    <t>Сомбор</t>
  </si>
  <si>
    <t>Моравички</t>
  </si>
  <si>
    <t>Ужице</t>
  </si>
  <si>
    <t>Нишавски</t>
  </si>
  <si>
    <t>Ваљево</t>
  </si>
  <si>
    <t>Пчињски</t>
  </si>
  <si>
    <t>Зајечар</t>
  </si>
  <si>
    <t>Пећки</t>
  </si>
  <si>
    <t>Зрењанин</t>
  </si>
  <si>
    <t>Пиротски</t>
  </si>
  <si>
    <t>Подунавски</t>
  </si>
  <si>
    <t>Поморавски</t>
  </si>
  <si>
    <t>Призренски</t>
  </si>
  <si>
    <t>Расински</t>
  </si>
  <si>
    <t>Рашки</t>
  </si>
  <si>
    <t>Севернобачки</t>
  </si>
  <si>
    <t>Севернобанатски</t>
  </si>
  <si>
    <t>Средњебанатски</t>
  </si>
  <si>
    <t>Сремски</t>
  </si>
  <si>
    <t>Шумадијски</t>
  </si>
  <si>
    <t>Топлички</t>
  </si>
  <si>
    <t>Зајечарски</t>
  </si>
  <si>
    <t>Западнобачки</t>
  </si>
  <si>
    <t>Златиборски</t>
  </si>
  <si>
    <t>Максим</t>
  </si>
  <si>
    <t>Вукас</t>
  </si>
  <si>
    <t>Душан</t>
  </si>
  <si>
    <t>Рогуља</t>
  </si>
  <si>
    <t>Урош</t>
  </si>
  <si>
    <t>Стојшић</t>
  </si>
  <si>
    <t>Владимир</t>
  </si>
  <si>
    <t>Беређи</t>
  </si>
  <si>
    <t>Туцо</t>
  </si>
  <si>
    <t>Лука</t>
  </si>
  <si>
    <t>Белић</t>
  </si>
  <si>
    <t>Теодора</t>
  </si>
  <si>
    <t>Теа</t>
  </si>
  <si>
    <t>Стојковић</t>
  </si>
  <si>
    <t>Иветић</t>
  </si>
  <si>
    <t>Борис</t>
  </si>
  <si>
    <t>Тадић</t>
  </si>
  <si>
    <t>Андреј</t>
  </si>
  <si>
    <t>Ковачевић</t>
  </si>
  <si>
    <t>Мила</t>
  </si>
  <si>
    <t>Дробац</t>
  </si>
  <si>
    <t>Тамара</t>
  </si>
  <si>
    <t>Беркесел</t>
  </si>
  <si>
    <t>Дуња</t>
  </si>
  <si>
    <t>Томас</t>
  </si>
  <si>
    <t>Лана</t>
  </si>
  <si>
    <t>Ристић</t>
  </si>
  <si>
    <t>Коларски</t>
  </si>
  <si>
    <t>Матија</t>
  </si>
  <si>
    <t>Јерковић</t>
  </si>
  <si>
    <t>I</t>
  </si>
  <si>
    <t>IV</t>
  </si>
  <si>
    <t>III</t>
  </si>
  <si>
    <t>Гимназија „Јован Јовановић Змај”</t>
  </si>
  <si>
    <t>Митровачка гимназија</t>
  </si>
  <si>
    <t>Сремска Митровица</t>
  </si>
  <si>
    <t>Гимназија „Лаза Костић”</t>
  </si>
  <si>
    <t>Гимназија „Исидора Секулић”</t>
  </si>
  <si>
    <t>Гимназија</t>
  </si>
  <si>
    <t>Инђија</t>
  </si>
  <si>
    <t>Мирјана Радановић</t>
  </si>
  <si>
    <t>Драгана Ристић</t>
  </si>
  <si>
    <t>Наташа Крчмар</t>
  </si>
  <si>
    <t>Биљана Мириловић</t>
  </si>
  <si>
    <t>Мелита Шарчев-Ћебић</t>
  </si>
  <si>
    <t>Јелена Савић</t>
  </si>
  <si>
    <t>Маријана Артуков</t>
  </si>
  <si>
    <t>Зорић</t>
  </si>
  <si>
    <t>Марија</t>
  </si>
  <si>
    <t>Злоколица</t>
  </si>
  <si>
    <t>Матеја</t>
  </si>
  <si>
    <t>Ђелић</t>
  </si>
  <si>
    <t>Ана</t>
  </si>
  <si>
    <t>Чонкић</t>
  </si>
  <si>
    <t>Софија</t>
  </si>
  <si>
    <t>Каменов</t>
  </si>
  <si>
    <t>Драгана</t>
  </si>
  <si>
    <t>Јованчевић</t>
  </si>
  <si>
    <t>Милан</t>
  </si>
  <si>
    <t>Андрић</t>
  </si>
  <si>
    <t>Филип</t>
  </si>
  <si>
    <t>Нинковић</t>
  </si>
  <si>
    <t>Сара</t>
  </si>
  <si>
    <t>Делевић</t>
  </si>
  <si>
    <t>II</t>
  </si>
  <si>
    <t>Meлита Шарчев-Ћебић</t>
  </si>
  <si>
    <t>Љиљана Војиновић-Јешић</t>
  </si>
  <si>
    <t>Драгана Томић</t>
  </si>
  <si>
    <t>Драгана Јокић</t>
  </si>
  <si>
    <t>Владимир Адашевић</t>
  </si>
  <si>
    <t>Награда</t>
  </si>
  <si>
    <t>Међуокружно</t>
  </si>
  <si>
    <t>гимназија,,Исидора Секулић"</t>
  </si>
  <si>
    <t>Владике Платона 2</t>
  </si>
  <si>
    <t>gimnazis@mts.rs</t>
  </si>
  <si>
    <t>021/457132</t>
  </si>
  <si>
    <t>18.04.2026.</t>
  </si>
  <si>
    <t>проф.Сузана Јовановић Шанта</t>
  </si>
  <si>
    <t>проф.Драгана Ристић и Ивана Рашковић</t>
  </si>
  <si>
    <t>проф. Јелена Савић</t>
  </si>
  <si>
    <t>проф. Драгана Томић</t>
  </si>
  <si>
    <t>проф. Биљана Мириловић</t>
  </si>
  <si>
    <t>проф.Маријана Артуков</t>
  </si>
  <si>
    <t>проф.Борко Матијевић ПМФ</t>
  </si>
  <si>
    <t>Јужно-бачки</t>
  </si>
  <si>
    <t>Булевар Михајла Пупина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</si>
</sst>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0.0"/>
    <numFmt numFmtId="166" formatCode="h:mm;@"/>
  </numFmts>
  <fonts count="9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7"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1" fillId="0" borderId="2" xfId="0" applyFont="1" applyBorder="1" applyAlignment="1">
      <alignment vertical="center"/>
    </xf>
    <xf numFmtId="0" fontId="5" fillId="0" borderId="6" xfId="0" applyFont="1" applyBorder="1" applyAlignment="1">
      <alignment horizontal="right"/>
    </xf>
    <xf numFmtId="0" fontId="1" fillId="0" borderId="2" xfId="0" applyFont="1" applyBorder="1"/>
    <xf numFmtId="0" fontId="4" fillId="0" borderId="7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right"/>
    </xf>
    <xf numFmtId="164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2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6" fontId="1" fillId="0" borderId="2" xfId="0" applyNumberFormat="1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" fillId="0" borderId="8" xfId="0" applyFont="1" applyBorder="1" applyAlignment="1">
      <alignment horizontal="right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5" fillId="0" borderId="0" xfId="0" applyFont="1"/>
    <xf numFmtId="0" fontId="4" fillId="0" borderId="0" xfId="0" applyFont="1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2" fontId="1" fillId="0" borderId="15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right" vertical="center" wrapText="1"/>
    </xf>
    <xf numFmtId="0" fontId="0" fillId="0" borderId="17" xfId="0" applyBorder="1" applyAlignment="1">
      <alignment horizontal="left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165" fontId="1" fillId="0" borderId="17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2" fontId="1" fillId="0" borderId="16" xfId="0" applyNumberFormat="1" applyFont="1" applyBorder="1" applyAlignment="1">
      <alignment horizontal="center" vertical="center" wrapText="1"/>
    </xf>
    <xf numFmtId="165" fontId="1" fillId="0" borderId="16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 wrapText="1"/>
    </xf>
    <xf numFmtId="0" fontId="6" fillId="0" borderId="18" xfId="0" applyFont="1" applyBorder="1" applyAlignment="1">
      <alignment horizontal="left" vertical="center" wrapText="1"/>
    </xf>
    <xf numFmtId="165" fontId="1" fillId="0" borderId="18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2" fontId="1" fillId="0" borderId="19" xfId="0" applyNumberFormat="1" applyFont="1" applyBorder="1" applyAlignment="1">
      <alignment horizontal="center" vertical="center" wrapText="1"/>
    </xf>
    <xf numFmtId="165" fontId="1" fillId="0" borderId="19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165" fontId="1" fillId="0" borderId="4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1" fontId="0" fillId="0" borderId="12" xfId="0" applyNumberForma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horizontal="center" vertical="center" wrapText="1"/>
    </xf>
    <xf numFmtId="165" fontId="0" fillId="0" borderId="12" xfId="0" applyNumberFormat="1" applyBorder="1" applyAlignment="1">
      <alignment horizontal="center" wrapText="1"/>
    </xf>
    <xf numFmtId="165" fontId="4" fillId="0" borderId="12" xfId="0" applyNumberFormat="1" applyFont="1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1" fontId="0" fillId="0" borderId="12" xfId="0" applyNumberFormat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3" borderId="1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4" fillId="0" borderId="10" xfId="0" applyFont="1" applyBorder="1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7" fillId="0" borderId="0" xfId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34"/>
  <sheetViews>
    <sheetView workbookViewId="0">
      <selection activeCell="B7" sqref="B7"/>
    </sheetView>
  </sheetViews>
  <sheetFormatPr defaultColWidth="12.5703125" defaultRowHeight="12.75" customHeight="1" x14ac:dyDescent="0.2"/>
  <cols>
    <col min="1" max="1" width="44.7109375" customWidth="1"/>
    <col min="2" max="2" width="36" customWidth="1"/>
    <col min="3" max="6" width="8.140625" customWidth="1"/>
  </cols>
  <sheetData>
    <row r="1" spans="1:3" ht="106.5" customHeight="1" x14ac:dyDescent="0.2">
      <c r="A1" s="73"/>
      <c r="B1" s="74"/>
    </row>
    <row r="2" spans="1:3" ht="18" customHeight="1" x14ac:dyDescent="0.25">
      <c r="A2" s="75" t="s">
        <v>0</v>
      </c>
      <c r="B2" s="74"/>
    </row>
    <row r="3" spans="1:3" x14ac:dyDescent="0.2">
      <c r="A3" s="76" t="s">
        <v>1</v>
      </c>
      <c r="B3" s="74"/>
    </row>
    <row r="4" spans="1:3" x14ac:dyDescent="0.2">
      <c r="A4" s="1"/>
      <c r="B4" s="1"/>
    </row>
    <row r="5" spans="1:3" ht="20.25" customHeight="1" x14ac:dyDescent="0.2">
      <c r="A5" s="2" t="s">
        <v>2</v>
      </c>
      <c r="B5" s="19" t="s">
        <v>191</v>
      </c>
      <c r="C5" s="4"/>
    </row>
    <row r="6" spans="1:3" ht="20.25" customHeight="1" x14ac:dyDescent="0.2">
      <c r="A6" s="2" t="s">
        <v>3</v>
      </c>
      <c r="B6" s="19" t="s">
        <v>81</v>
      </c>
      <c r="C6" s="4"/>
    </row>
    <row r="7" spans="1:3" ht="20.25" customHeight="1" x14ac:dyDescent="0.2">
      <c r="A7" s="2" t="s">
        <v>4</v>
      </c>
      <c r="B7" s="19" t="s">
        <v>192</v>
      </c>
      <c r="C7" s="4"/>
    </row>
    <row r="8" spans="1:3" ht="20.25" customHeight="1" x14ac:dyDescent="0.2">
      <c r="A8" s="2" t="s">
        <v>5</v>
      </c>
      <c r="B8" s="19" t="s">
        <v>178</v>
      </c>
      <c r="C8" s="4"/>
    </row>
    <row r="9" spans="1:3" ht="20.25" customHeight="1" x14ac:dyDescent="0.2">
      <c r="A9" s="71" t="s">
        <v>6</v>
      </c>
      <c r="B9" s="72"/>
      <c r="C9" s="4"/>
    </row>
    <row r="10" spans="1:3" ht="20.25" customHeight="1" x14ac:dyDescent="0.2">
      <c r="A10" s="2" t="s">
        <v>7</v>
      </c>
      <c r="B10" s="19" t="s">
        <v>179</v>
      </c>
      <c r="C10" s="4"/>
    </row>
    <row r="11" spans="1:3" ht="20.25" customHeight="1" x14ac:dyDescent="0.2">
      <c r="A11" s="2" t="s">
        <v>8</v>
      </c>
      <c r="B11" s="19" t="s">
        <v>180</v>
      </c>
      <c r="C11" s="4"/>
    </row>
    <row r="12" spans="1:3" ht="20.25" customHeight="1" x14ac:dyDescent="0.2">
      <c r="A12" s="2" t="s">
        <v>9</v>
      </c>
      <c r="B12" s="19" t="s">
        <v>81</v>
      </c>
      <c r="C12" s="4"/>
    </row>
    <row r="13" spans="1:3" ht="20.25" customHeight="1" x14ac:dyDescent="0.2">
      <c r="A13" s="2" t="s">
        <v>10</v>
      </c>
      <c r="B13" s="24" t="s">
        <v>182</v>
      </c>
      <c r="C13" s="4"/>
    </row>
    <row r="14" spans="1:3" ht="20.25" customHeight="1" x14ac:dyDescent="0.2">
      <c r="A14" s="2" t="s">
        <v>11</v>
      </c>
      <c r="B14" t="s">
        <v>181</v>
      </c>
      <c r="C14" s="4"/>
    </row>
    <row r="15" spans="1:3" ht="20.25" customHeight="1" x14ac:dyDescent="0.2">
      <c r="A15" s="71" t="s">
        <v>12</v>
      </c>
      <c r="B15" s="72"/>
      <c r="C15" s="4"/>
    </row>
    <row r="16" spans="1:3" ht="20.25" customHeight="1" x14ac:dyDescent="0.2">
      <c r="A16" s="2" t="s">
        <v>13</v>
      </c>
      <c r="B16" s="3">
        <v>11</v>
      </c>
      <c r="C16" s="4"/>
    </row>
    <row r="17" spans="1:3" ht="20.25" customHeight="1" x14ac:dyDescent="0.2">
      <c r="A17" s="2" t="s">
        <v>14</v>
      </c>
      <c r="B17" s="3">
        <v>9</v>
      </c>
      <c r="C17" s="4"/>
    </row>
    <row r="18" spans="1:3" ht="20.25" customHeight="1" x14ac:dyDescent="0.2">
      <c r="A18" s="2" t="s">
        <v>15</v>
      </c>
      <c r="B18" s="3">
        <v>0</v>
      </c>
      <c r="C18" s="4"/>
    </row>
    <row r="19" spans="1:3" ht="20.25" customHeight="1" x14ac:dyDescent="0.2">
      <c r="A19" s="2" t="s">
        <v>16</v>
      </c>
      <c r="B19" s="3">
        <v>6</v>
      </c>
      <c r="C19" s="4"/>
    </row>
    <row r="20" spans="1:3" ht="20.25" customHeight="1" x14ac:dyDescent="0.2">
      <c r="A20" s="2" t="s">
        <v>17</v>
      </c>
      <c r="B20" s="3">
        <v>0</v>
      </c>
      <c r="C20" s="4"/>
    </row>
    <row r="21" spans="1:3" ht="20.25" customHeight="1" x14ac:dyDescent="0.2">
      <c r="A21" s="2" t="s">
        <v>18</v>
      </c>
      <c r="B21" s="3">
        <v>26</v>
      </c>
      <c r="C21" s="4"/>
    </row>
    <row r="22" spans="1:3" ht="20.25" customHeight="1" x14ac:dyDescent="0.2">
      <c r="A22" s="2" t="s">
        <v>19</v>
      </c>
      <c r="B22" s="18" t="s">
        <v>183</v>
      </c>
      <c r="C22" s="4"/>
    </row>
    <row r="23" spans="1:3" ht="20.25" customHeight="1" x14ac:dyDescent="0.2">
      <c r="A23" s="2" t="s">
        <v>20</v>
      </c>
      <c r="B23" s="25">
        <v>0.375</v>
      </c>
      <c r="C23" s="4"/>
    </row>
    <row r="24" spans="1:3" ht="20.25" customHeight="1" x14ac:dyDescent="0.2">
      <c r="A24" s="2" t="s">
        <v>21</v>
      </c>
      <c r="B24" s="25">
        <v>0.47916666666666669</v>
      </c>
      <c r="C24" s="4"/>
    </row>
    <row r="25" spans="1:3" ht="20.25" customHeight="1" x14ac:dyDescent="0.2">
      <c r="A25" s="2" t="s">
        <v>22</v>
      </c>
      <c r="B25" s="25"/>
      <c r="C25" s="4"/>
    </row>
    <row r="26" spans="1:3" ht="20.25" customHeight="1" x14ac:dyDescent="0.2">
      <c r="A26" s="2" t="s">
        <v>23</v>
      </c>
      <c r="B26" s="25"/>
      <c r="C26" s="4"/>
    </row>
    <row r="27" spans="1:3" ht="20.25" customHeight="1" x14ac:dyDescent="0.2">
      <c r="A27" s="71" t="s">
        <v>24</v>
      </c>
      <c r="B27" s="72"/>
      <c r="C27" s="4"/>
    </row>
    <row r="28" spans="1:3" ht="20.25" customHeight="1" x14ac:dyDescent="0.2">
      <c r="A28" s="2" t="s">
        <v>25</v>
      </c>
      <c r="B28" s="70" t="s">
        <v>185</v>
      </c>
      <c r="C28" s="4"/>
    </row>
    <row r="29" spans="1:3" ht="20.25" customHeight="1" x14ac:dyDescent="0.2">
      <c r="A29" s="2" t="s">
        <v>26</v>
      </c>
      <c r="B29" s="70" t="s">
        <v>184</v>
      </c>
      <c r="C29" s="4"/>
    </row>
    <row r="30" spans="1:3" ht="20.25" customHeight="1" x14ac:dyDescent="0.2">
      <c r="A30" s="2" t="s">
        <v>27</v>
      </c>
      <c r="B30" s="70" t="s">
        <v>186</v>
      </c>
      <c r="C30" s="4"/>
    </row>
    <row r="31" spans="1:3" ht="20.25" customHeight="1" x14ac:dyDescent="0.2">
      <c r="A31" s="5"/>
      <c r="B31" s="70" t="s">
        <v>187</v>
      </c>
      <c r="C31" s="4"/>
    </row>
    <row r="32" spans="1:3" ht="20.25" customHeight="1" x14ac:dyDescent="0.2">
      <c r="A32" s="5"/>
      <c r="B32" s="70" t="s">
        <v>188</v>
      </c>
      <c r="C32" s="4"/>
    </row>
    <row r="33" spans="1:3" ht="20.25" customHeight="1" x14ac:dyDescent="0.2">
      <c r="A33" s="5"/>
      <c r="B33" s="70" t="s">
        <v>189</v>
      </c>
      <c r="C33" s="4"/>
    </row>
    <row r="34" spans="1:3" ht="20.25" customHeight="1" x14ac:dyDescent="0.2">
      <c r="A34" s="5"/>
      <c r="B34" s="70" t="s">
        <v>190</v>
      </c>
      <c r="C34" s="4"/>
    </row>
  </sheetData>
  <mergeCells count="6">
    <mergeCell ref="A27:B27"/>
    <mergeCell ref="A1:B1"/>
    <mergeCell ref="A2:B2"/>
    <mergeCell ref="A3:B3"/>
    <mergeCell ref="A9:B9"/>
    <mergeCell ref="A15:B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BH15"/>
  <sheetViews>
    <sheetView workbookViewId="0">
      <selection activeCell="J22" sqref="J22"/>
    </sheetView>
  </sheetViews>
  <sheetFormatPr defaultColWidth="12.5703125" defaultRowHeight="12.75" customHeight="1" x14ac:dyDescent="0.2"/>
  <cols>
    <col min="1" max="1" width="4.5703125" customWidth="1"/>
    <col min="2" max="2" width="9.7109375" bestFit="1" customWidth="1"/>
    <col min="3" max="3" width="10.140625" bestFit="1" customWidth="1"/>
    <col min="4" max="4" width="4.28515625" customWidth="1"/>
    <col min="5" max="5" width="30.7109375" bestFit="1" customWidth="1"/>
    <col min="6" max="7" width="18" customWidth="1"/>
    <col min="8" max="8" width="21.5703125" customWidth="1"/>
    <col min="9" max="13" width="9" customWidth="1"/>
  </cols>
  <sheetData>
    <row r="1" spans="1:60" x14ac:dyDescent="0.2">
      <c r="A1" s="82" t="s">
        <v>28</v>
      </c>
      <c r="B1" s="74"/>
      <c r="C1" s="74"/>
      <c r="D1" s="74"/>
      <c r="E1" s="74"/>
      <c r="F1" s="6" t="s">
        <v>29</v>
      </c>
      <c r="G1" s="7">
        <f>IF(SUM($I$5:$I$15)=0,0,70/MAX($I$5:$I$15))</f>
        <v>3.0434782608695654</v>
      </c>
      <c r="H1" s="4"/>
    </row>
    <row r="2" spans="1:60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60" ht="15.75" customHeight="1" x14ac:dyDescent="0.2">
      <c r="A3" s="78" t="s">
        <v>30</v>
      </c>
      <c r="B3" s="78" t="s">
        <v>31</v>
      </c>
      <c r="C3" s="78" t="s">
        <v>32</v>
      </c>
      <c r="D3" s="78" t="s">
        <v>33</v>
      </c>
      <c r="E3" s="78" t="s">
        <v>34</v>
      </c>
      <c r="F3" s="78" t="s">
        <v>9</v>
      </c>
      <c r="G3" s="78" t="s">
        <v>35</v>
      </c>
      <c r="H3" s="78" t="s">
        <v>36</v>
      </c>
      <c r="I3" s="80" t="s">
        <v>37</v>
      </c>
      <c r="J3" s="81"/>
      <c r="K3" s="81"/>
      <c r="L3" s="81"/>
      <c r="M3" s="81"/>
      <c r="N3" s="77" t="s">
        <v>177</v>
      </c>
    </row>
    <row r="4" spans="1:60" ht="38.25" customHeight="1" x14ac:dyDescent="0.2">
      <c r="A4" s="79"/>
      <c r="B4" s="79"/>
      <c r="C4" s="79"/>
      <c r="D4" s="83"/>
      <c r="E4" s="79"/>
      <c r="F4" s="79"/>
      <c r="G4" s="79"/>
      <c r="H4" s="79"/>
      <c r="I4" s="9" t="s">
        <v>38</v>
      </c>
      <c r="J4" s="9" t="s">
        <v>39</v>
      </c>
      <c r="K4" s="9" t="s">
        <v>40</v>
      </c>
      <c r="L4" s="9" t="s">
        <v>41</v>
      </c>
      <c r="M4" s="26" t="s">
        <v>42</v>
      </c>
      <c r="N4" s="77"/>
    </row>
    <row r="5" spans="1:60" ht="12.75" customHeight="1" x14ac:dyDescent="0.2">
      <c r="A5" s="10">
        <v>1</v>
      </c>
      <c r="B5" s="19" t="s">
        <v>107</v>
      </c>
      <c r="C5" s="19" t="s">
        <v>108</v>
      </c>
      <c r="D5" s="19" t="s">
        <v>137</v>
      </c>
      <c r="E5" s="24" t="s">
        <v>140</v>
      </c>
      <c r="F5" s="24" t="s">
        <v>81</v>
      </c>
      <c r="G5" s="24" t="s">
        <v>81</v>
      </c>
      <c r="H5" s="24" t="s">
        <v>151</v>
      </c>
      <c r="I5" s="38">
        <v>23</v>
      </c>
      <c r="J5" s="11">
        <f t="shared" ref="J5:J10" si="0">IF(ISBLANK($G$1),0,I5*$G$1)</f>
        <v>70</v>
      </c>
      <c r="K5" s="11"/>
      <c r="L5" s="11"/>
      <c r="M5" s="61">
        <f>J5*100/70</f>
        <v>100</v>
      </c>
      <c r="N5" s="62" t="s">
        <v>137</v>
      </c>
    </row>
    <row r="6" spans="1:60" ht="12.75" customHeight="1" x14ac:dyDescent="0.2">
      <c r="A6" s="10">
        <f>A5+1</f>
        <v>2</v>
      </c>
      <c r="B6" s="19" t="s">
        <v>111</v>
      </c>
      <c r="C6" s="19" t="s">
        <v>112</v>
      </c>
      <c r="D6" s="19" t="s">
        <v>137</v>
      </c>
      <c r="E6" s="24" t="s">
        <v>141</v>
      </c>
      <c r="F6" s="24" t="s">
        <v>142</v>
      </c>
      <c r="G6" s="24" t="s">
        <v>142</v>
      </c>
      <c r="H6" s="24" t="s">
        <v>175</v>
      </c>
      <c r="I6" s="38">
        <v>22.25</v>
      </c>
      <c r="J6" s="11">
        <f t="shared" si="0"/>
        <v>67.717391304347828</v>
      </c>
      <c r="K6" s="11"/>
      <c r="L6" s="11"/>
      <c r="M6" s="61">
        <f t="shared" ref="M6:M15" si="1">J6*100/70</f>
        <v>96.739130434782609</v>
      </c>
      <c r="N6" s="62" t="s">
        <v>137</v>
      </c>
    </row>
    <row r="7" spans="1:60" ht="12.75" customHeight="1" x14ac:dyDescent="0.2">
      <c r="A7" s="10">
        <f t="shared" ref="A7:A15" si="2">A6+1</f>
        <v>3</v>
      </c>
      <c r="B7" s="19" t="s">
        <v>109</v>
      </c>
      <c r="C7" s="19" t="s">
        <v>110</v>
      </c>
      <c r="D7" s="19" t="s">
        <v>137</v>
      </c>
      <c r="E7" s="24" t="s">
        <v>140</v>
      </c>
      <c r="F7" s="24" t="s">
        <v>81</v>
      </c>
      <c r="G7" s="24" t="s">
        <v>81</v>
      </c>
      <c r="H7" s="24" t="s">
        <v>147</v>
      </c>
      <c r="I7" s="38">
        <v>19.5</v>
      </c>
      <c r="J7" s="11">
        <f t="shared" si="0"/>
        <v>59.347826086956523</v>
      </c>
      <c r="K7" s="11"/>
      <c r="L7" s="11"/>
      <c r="M7" s="61">
        <f t="shared" si="1"/>
        <v>84.782608695652172</v>
      </c>
      <c r="N7" s="62" t="s">
        <v>139</v>
      </c>
    </row>
    <row r="8" spans="1:60" ht="12.75" customHeight="1" x14ac:dyDescent="0.2">
      <c r="A8" s="10">
        <f t="shared" si="2"/>
        <v>4</v>
      </c>
      <c r="B8" s="19" t="s">
        <v>113</v>
      </c>
      <c r="C8" s="19" t="s">
        <v>114</v>
      </c>
      <c r="D8" s="19" t="s">
        <v>137</v>
      </c>
      <c r="E8" s="24" t="s">
        <v>140</v>
      </c>
      <c r="F8" s="24" t="s">
        <v>81</v>
      </c>
      <c r="G8" s="24" t="s">
        <v>81</v>
      </c>
      <c r="H8" s="24" t="s">
        <v>147</v>
      </c>
      <c r="I8" s="38">
        <v>18.5</v>
      </c>
      <c r="J8" s="11">
        <f t="shared" si="0"/>
        <v>56.304347826086961</v>
      </c>
      <c r="K8" s="11"/>
      <c r="L8" s="11"/>
      <c r="M8" s="61">
        <f t="shared" si="1"/>
        <v>80.434782608695656</v>
      </c>
      <c r="N8" s="62" t="s">
        <v>139</v>
      </c>
    </row>
    <row r="9" spans="1:60" ht="12.75" customHeight="1" thickBot="1" x14ac:dyDescent="0.25">
      <c r="A9" s="46">
        <f t="shared" si="2"/>
        <v>5</v>
      </c>
      <c r="B9" s="47" t="s">
        <v>118</v>
      </c>
      <c r="C9" s="47" t="s">
        <v>115</v>
      </c>
      <c r="D9" s="47" t="s">
        <v>137</v>
      </c>
      <c r="E9" s="48" t="s">
        <v>140</v>
      </c>
      <c r="F9" s="48" t="s">
        <v>81</v>
      </c>
      <c r="G9" s="48" t="s">
        <v>81</v>
      </c>
      <c r="H9" s="48" t="s">
        <v>147</v>
      </c>
      <c r="I9" s="49">
        <v>17.75</v>
      </c>
      <c r="J9" s="50">
        <f t="shared" si="0"/>
        <v>54.021739130434788</v>
      </c>
      <c r="K9" s="50"/>
      <c r="L9" s="50"/>
      <c r="M9" s="50">
        <f t="shared" si="1"/>
        <v>77.173913043478265</v>
      </c>
    </row>
    <row r="10" spans="1:60" s="22" customFormat="1" ht="12.75" customHeight="1" thickBot="1" x14ac:dyDescent="0.25">
      <c r="A10" s="42">
        <f t="shared" si="2"/>
        <v>6</v>
      </c>
      <c r="B10" s="43" t="s">
        <v>116</v>
      </c>
      <c r="C10" s="43" t="s">
        <v>117</v>
      </c>
      <c r="D10" s="20" t="s">
        <v>137</v>
      </c>
      <c r="E10" s="35" t="s">
        <v>140</v>
      </c>
      <c r="F10" s="35" t="s">
        <v>81</v>
      </c>
      <c r="G10" s="35" t="s">
        <v>81</v>
      </c>
      <c r="H10" s="35" t="s">
        <v>147</v>
      </c>
      <c r="I10" s="44">
        <v>12.75</v>
      </c>
      <c r="J10" s="45">
        <f t="shared" si="0"/>
        <v>38.804347826086961</v>
      </c>
      <c r="K10" s="45"/>
      <c r="L10" s="45"/>
      <c r="M10" s="21">
        <f t="shared" si="1"/>
        <v>55.434782608695656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ht="12.75" customHeight="1" thickTop="1" x14ac:dyDescent="0.2">
      <c r="A11" s="10">
        <f t="shared" si="2"/>
        <v>7</v>
      </c>
      <c r="B11" s="20" t="s">
        <v>118</v>
      </c>
      <c r="C11" s="20" t="s">
        <v>121</v>
      </c>
      <c r="D11" s="19" t="s">
        <v>137</v>
      </c>
      <c r="E11" s="24" t="s">
        <v>140</v>
      </c>
      <c r="F11" s="24" t="s">
        <v>81</v>
      </c>
      <c r="G11" s="24" t="s">
        <v>81</v>
      </c>
      <c r="H11" s="24" t="s">
        <v>151</v>
      </c>
      <c r="I11" s="39">
        <v>9.5</v>
      </c>
      <c r="J11" s="21">
        <f t="shared" ref="J11:J15" si="3">IF(ISBLANK($G$1),0,I11*$G$1)</f>
        <v>28.913043478260871</v>
      </c>
      <c r="K11" s="21"/>
      <c r="L11" s="21"/>
      <c r="M11" s="11">
        <f t="shared" si="1"/>
        <v>41.304347826086961</v>
      </c>
      <c r="N11" s="27"/>
    </row>
    <row r="12" spans="1:60" ht="12.75" customHeight="1" x14ac:dyDescent="0.2">
      <c r="A12" s="10">
        <f t="shared" si="2"/>
        <v>8</v>
      </c>
      <c r="B12" s="19" t="s">
        <v>119</v>
      </c>
      <c r="C12" s="19" t="s">
        <v>120</v>
      </c>
      <c r="D12" s="19" t="s">
        <v>137</v>
      </c>
      <c r="E12" s="24" t="s">
        <v>141</v>
      </c>
      <c r="F12" s="24" t="s">
        <v>142</v>
      </c>
      <c r="G12" s="24" t="s">
        <v>142</v>
      </c>
      <c r="H12" s="24" t="s">
        <v>175</v>
      </c>
      <c r="I12" s="38">
        <v>10</v>
      </c>
      <c r="J12" s="11">
        <f t="shared" si="3"/>
        <v>30.434782608695656</v>
      </c>
      <c r="K12" s="11"/>
      <c r="L12" s="11"/>
      <c r="M12" s="11">
        <f t="shared" si="1"/>
        <v>43.478260869565219</v>
      </c>
    </row>
    <row r="13" spans="1:60" ht="12.75" customHeight="1" x14ac:dyDescent="0.2">
      <c r="A13" s="10">
        <f t="shared" si="2"/>
        <v>9</v>
      </c>
      <c r="B13" s="19" t="s">
        <v>122</v>
      </c>
      <c r="C13" s="19" t="s">
        <v>123</v>
      </c>
      <c r="D13" s="19" t="s">
        <v>137</v>
      </c>
      <c r="E13" s="24" t="s">
        <v>144</v>
      </c>
      <c r="F13" s="24" t="s">
        <v>81</v>
      </c>
      <c r="G13" s="24" t="s">
        <v>81</v>
      </c>
      <c r="H13" s="24" t="s">
        <v>152</v>
      </c>
      <c r="I13" s="38">
        <v>8</v>
      </c>
      <c r="J13" s="11">
        <f t="shared" si="3"/>
        <v>24.347826086956523</v>
      </c>
      <c r="K13" s="11"/>
      <c r="L13" s="11"/>
      <c r="M13" s="11">
        <f t="shared" si="1"/>
        <v>34.782608695652179</v>
      </c>
    </row>
    <row r="14" spans="1:60" ht="12.75" customHeight="1" x14ac:dyDescent="0.2">
      <c r="A14" s="10">
        <f t="shared" si="2"/>
        <v>10</v>
      </c>
      <c r="B14" s="19" t="s">
        <v>124</v>
      </c>
      <c r="C14" s="19" t="s">
        <v>125</v>
      </c>
      <c r="D14" s="19" t="s">
        <v>137</v>
      </c>
      <c r="E14" s="24" t="s">
        <v>143</v>
      </c>
      <c r="F14" s="24" t="s">
        <v>81</v>
      </c>
      <c r="G14" s="24" t="s">
        <v>81</v>
      </c>
      <c r="H14" s="24" t="s">
        <v>149</v>
      </c>
      <c r="I14" s="38">
        <v>3</v>
      </c>
      <c r="J14" s="11">
        <f t="shared" si="3"/>
        <v>9.1304347826086953</v>
      </c>
      <c r="K14" s="11"/>
      <c r="L14" s="11"/>
      <c r="M14" s="11">
        <f t="shared" si="1"/>
        <v>13.043478260869565</v>
      </c>
    </row>
    <row r="15" spans="1:60" ht="12.75" customHeight="1" x14ac:dyDescent="0.2">
      <c r="A15" s="10">
        <f t="shared" si="2"/>
        <v>11</v>
      </c>
      <c r="B15" s="19" t="s">
        <v>126</v>
      </c>
      <c r="C15" s="19" t="s">
        <v>127</v>
      </c>
      <c r="D15" s="19" t="s">
        <v>137</v>
      </c>
      <c r="E15" s="24" t="s">
        <v>144</v>
      </c>
      <c r="F15" s="24" t="s">
        <v>81</v>
      </c>
      <c r="G15" s="24" t="s">
        <v>81</v>
      </c>
      <c r="H15" s="24" t="s">
        <v>152</v>
      </c>
      <c r="I15" s="38">
        <v>1</v>
      </c>
      <c r="J15" s="11">
        <f t="shared" si="3"/>
        <v>3.0434782608695654</v>
      </c>
      <c r="K15" s="11"/>
      <c r="L15" s="11"/>
      <c r="M15" s="11">
        <f t="shared" si="1"/>
        <v>4.3478260869565224</v>
      </c>
    </row>
  </sheetData>
  <sortState xmlns:xlrd2="http://schemas.microsoft.com/office/spreadsheetml/2017/richdata2" ref="B5:I15">
    <sortCondition descending="1" ref="I5:I15"/>
  </sortState>
  <mergeCells count="11">
    <mergeCell ref="N3:N4"/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N13"/>
  <sheetViews>
    <sheetView workbookViewId="0">
      <selection activeCell="J19" sqref="J19"/>
    </sheetView>
  </sheetViews>
  <sheetFormatPr defaultColWidth="12.5703125" defaultRowHeight="12.75" customHeight="1" x14ac:dyDescent="0.2"/>
  <cols>
    <col min="1" max="1" width="4.5703125" customWidth="1"/>
    <col min="2" max="2" width="8" bestFit="1" customWidth="1"/>
    <col min="3" max="3" width="10.85546875" bestFit="1" customWidth="1"/>
    <col min="4" max="4" width="4.28515625" customWidth="1"/>
    <col min="5" max="5" width="30.7109375" bestFit="1" customWidth="1"/>
    <col min="6" max="7" width="18" customWidth="1"/>
    <col min="8" max="8" width="24.140625" customWidth="1"/>
    <col min="9" max="13" width="9" customWidth="1"/>
  </cols>
  <sheetData>
    <row r="1" spans="1:14" x14ac:dyDescent="0.2">
      <c r="A1" s="82" t="s">
        <v>43</v>
      </c>
      <c r="B1" s="74"/>
      <c r="C1" s="74"/>
      <c r="D1" s="74"/>
      <c r="E1" s="74"/>
      <c r="F1" s="6" t="s">
        <v>29</v>
      </c>
      <c r="G1" s="7">
        <f>IF(SUM($I$5:$I$13)=0,0,70/MAX($I$5:$I$13))</f>
        <v>1.6666666666666667</v>
      </c>
      <c r="H1" s="4"/>
    </row>
    <row r="2" spans="1:14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4" ht="15.75" customHeight="1" x14ac:dyDescent="0.2">
      <c r="A3" s="78" t="s">
        <v>44</v>
      </c>
      <c r="B3" s="78" t="s">
        <v>31</v>
      </c>
      <c r="C3" s="78" t="s">
        <v>32</v>
      </c>
      <c r="D3" s="78" t="s">
        <v>33</v>
      </c>
      <c r="E3" s="78" t="s">
        <v>34</v>
      </c>
      <c r="F3" s="78" t="s">
        <v>9</v>
      </c>
      <c r="G3" s="78" t="s">
        <v>35</v>
      </c>
      <c r="H3" s="78" t="s">
        <v>36</v>
      </c>
      <c r="I3" s="80" t="s">
        <v>37</v>
      </c>
      <c r="J3" s="81"/>
      <c r="K3" s="81"/>
      <c r="L3" s="81"/>
      <c r="M3" s="72"/>
      <c r="N3" s="77" t="s">
        <v>177</v>
      </c>
    </row>
    <row r="4" spans="1:14" ht="38.25" customHeight="1" x14ac:dyDescent="0.2">
      <c r="A4" s="79"/>
      <c r="B4" s="79"/>
      <c r="C4" s="79"/>
      <c r="D4" s="83"/>
      <c r="E4" s="79"/>
      <c r="F4" s="79"/>
      <c r="G4" s="79"/>
      <c r="H4" s="79"/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  <c r="N4" s="77"/>
    </row>
    <row r="5" spans="1:14" ht="13.5" customHeight="1" x14ac:dyDescent="0.2">
      <c r="A5" s="10">
        <v>1</v>
      </c>
      <c r="B5" s="24" t="s">
        <v>116</v>
      </c>
      <c r="C5" s="24" t="s">
        <v>154</v>
      </c>
      <c r="D5" s="24" t="s">
        <v>171</v>
      </c>
      <c r="E5" s="24" t="s">
        <v>140</v>
      </c>
      <c r="F5" s="24" t="s">
        <v>81</v>
      </c>
      <c r="G5" s="24" t="s">
        <v>81</v>
      </c>
      <c r="H5" s="24" t="s">
        <v>172</v>
      </c>
      <c r="I5" s="38">
        <v>42</v>
      </c>
      <c r="J5" s="11">
        <f>IF(ISBLANK($G$1),0,I5*$G$1)</f>
        <v>70</v>
      </c>
      <c r="K5" s="11"/>
      <c r="L5" s="11"/>
      <c r="M5" s="11">
        <f>J5*100/70</f>
        <v>100</v>
      </c>
      <c r="N5" s="62" t="s">
        <v>137</v>
      </c>
    </row>
    <row r="6" spans="1:14" ht="13.5" customHeight="1" x14ac:dyDescent="0.2">
      <c r="A6" s="10">
        <f>A5+1</f>
        <v>2</v>
      </c>
      <c r="B6" s="24" t="s">
        <v>165</v>
      </c>
      <c r="C6" s="24" t="s">
        <v>166</v>
      </c>
      <c r="D6" s="24" t="s">
        <v>171</v>
      </c>
      <c r="E6" s="24" t="s">
        <v>141</v>
      </c>
      <c r="F6" s="24" t="s">
        <v>142</v>
      </c>
      <c r="G6" s="24" t="s">
        <v>142</v>
      </c>
      <c r="H6" s="24" t="s">
        <v>153</v>
      </c>
      <c r="I6" s="38">
        <v>39.5</v>
      </c>
      <c r="J6" s="11">
        <f>IF(ISBLANK($G$1),0,I6*$G$1)</f>
        <v>65.833333333333343</v>
      </c>
      <c r="K6" s="11"/>
      <c r="L6" s="11"/>
      <c r="M6" s="11">
        <f t="shared" ref="M6:M13" si="0">J6*100/70</f>
        <v>94.047619047619051</v>
      </c>
      <c r="N6" s="62" t="s">
        <v>171</v>
      </c>
    </row>
    <row r="7" spans="1:14" ht="13.5" customHeight="1" x14ac:dyDescent="0.2">
      <c r="A7" s="10">
        <f t="shared" ref="A7:A13" si="1">A6+1</f>
        <v>3</v>
      </c>
      <c r="B7" s="36" t="s">
        <v>157</v>
      </c>
      <c r="C7" s="36" t="s">
        <v>158</v>
      </c>
      <c r="D7" s="24" t="s">
        <v>171</v>
      </c>
      <c r="E7" s="24" t="s">
        <v>140</v>
      </c>
      <c r="F7" s="24" t="s">
        <v>81</v>
      </c>
      <c r="G7" s="24" t="s">
        <v>81</v>
      </c>
      <c r="H7" s="36" t="s">
        <v>173</v>
      </c>
      <c r="I7" s="58">
        <v>24.5</v>
      </c>
      <c r="J7" s="29">
        <f>IF(ISBLANK($G$1),0,I7*$G$1)</f>
        <v>40.833333333333336</v>
      </c>
      <c r="K7" s="29"/>
      <c r="L7" s="29"/>
      <c r="M7" s="11">
        <f t="shared" si="0"/>
        <v>58.333333333333336</v>
      </c>
      <c r="N7" s="62" t="s">
        <v>139</v>
      </c>
    </row>
    <row r="8" spans="1:14" ht="13.5" customHeight="1" x14ac:dyDescent="0.2">
      <c r="A8" s="10">
        <v>4</v>
      </c>
      <c r="B8" s="37" t="s">
        <v>167</v>
      </c>
      <c r="C8" s="37" t="s">
        <v>168</v>
      </c>
      <c r="D8" s="24" t="s">
        <v>171</v>
      </c>
      <c r="E8" s="24" t="s">
        <v>141</v>
      </c>
      <c r="F8" s="24" t="s">
        <v>142</v>
      </c>
      <c r="G8" s="24" t="s">
        <v>142</v>
      </c>
      <c r="H8" s="36" t="s">
        <v>176</v>
      </c>
      <c r="I8" s="41">
        <v>24.5</v>
      </c>
      <c r="J8" s="30">
        <f>IF(ISBLANK($G$1),0,I8*$G$1)</f>
        <v>40.833333333333336</v>
      </c>
      <c r="K8" s="30"/>
      <c r="L8" s="30"/>
      <c r="M8" s="11">
        <f t="shared" si="0"/>
        <v>58.333333333333336</v>
      </c>
      <c r="N8" s="62" t="s">
        <v>139</v>
      </c>
    </row>
    <row r="9" spans="1:14" ht="13.5" customHeight="1" x14ac:dyDescent="0.2">
      <c r="A9" s="10">
        <v>5</v>
      </c>
      <c r="B9" s="35" t="s">
        <v>161</v>
      </c>
      <c r="C9" s="35" t="s">
        <v>162</v>
      </c>
      <c r="D9" s="24" t="s">
        <v>171</v>
      </c>
      <c r="E9" s="24" t="s">
        <v>140</v>
      </c>
      <c r="F9" s="24" t="s">
        <v>81</v>
      </c>
      <c r="G9" s="24" t="s">
        <v>81</v>
      </c>
      <c r="H9" s="36" t="s">
        <v>173</v>
      </c>
      <c r="I9" s="39">
        <v>21</v>
      </c>
      <c r="J9" s="21">
        <f t="shared" ref="J9:J12" si="2">IF(ISBLANK($G$1),0,I9*$G$1)</f>
        <v>35</v>
      </c>
      <c r="K9" s="21"/>
      <c r="L9" s="21"/>
      <c r="M9" s="11">
        <f t="shared" si="0"/>
        <v>50</v>
      </c>
    </row>
    <row r="10" spans="1:14" ht="13.5" customHeight="1" x14ac:dyDescent="0.2">
      <c r="A10" s="28">
        <v>6</v>
      </c>
      <c r="B10" s="36" t="s">
        <v>159</v>
      </c>
      <c r="C10" s="36" t="s">
        <v>160</v>
      </c>
      <c r="D10" s="36" t="s">
        <v>171</v>
      </c>
      <c r="E10" s="36" t="s">
        <v>140</v>
      </c>
      <c r="F10" s="36" t="s">
        <v>81</v>
      </c>
      <c r="G10" s="36" t="s">
        <v>81</v>
      </c>
      <c r="H10" s="36" t="s">
        <v>173</v>
      </c>
      <c r="I10" s="58">
        <v>17.75</v>
      </c>
      <c r="J10" s="29">
        <f t="shared" si="2"/>
        <v>29.583333333333336</v>
      </c>
      <c r="K10" s="29"/>
      <c r="L10" s="29"/>
      <c r="M10" s="11">
        <f t="shared" si="0"/>
        <v>42.261904761904766</v>
      </c>
    </row>
    <row r="11" spans="1:14" ht="13.5" customHeight="1" thickBot="1" x14ac:dyDescent="0.25">
      <c r="A11" s="51">
        <v>7</v>
      </c>
      <c r="B11" s="52" t="s">
        <v>163</v>
      </c>
      <c r="C11" s="52" t="s">
        <v>164</v>
      </c>
      <c r="D11" s="52" t="s">
        <v>171</v>
      </c>
      <c r="E11" s="52" t="s">
        <v>140</v>
      </c>
      <c r="F11" s="52" t="s">
        <v>81</v>
      </c>
      <c r="G11" s="52" t="s">
        <v>81</v>
      </c>
      <c r="H11" s="52" t="s">
        <v>173</v>
      </c>
      <c r="I11" s="59">
        <v>13.25</v>
      </c>
      <c r="J11" s="53">
        <f t="shared" si="2"/>
        <v>22.083333333333336</v>
      </c>
      <c r="K11" s="53"/>
      <c r="L11" s="53"/>
      <c r="M11" s="50">
        <f t="shared" si="0"/>
        <v>31.547619047619051</v>
      </c>
    </row>
    <row r="12" spans="1:14" ht="13.5" customHeight="1" x14ac:dyDescent="0.2">
      <c r="A12" s="42">
        <f t="shared" si="1"/>
        <v>8</v>
      </c>
      <c r="B12" s="35" t="s">
        <v>155</v>
      </c>
      <c r="C12" s="35" t="s">
        <v>156</v>
      </c>
      <c r="D12" s="35" t="s">
        <v>171</v>
      </c>
      <c r="E12" s="35" t="s">
        <v>140</v>
      </c>
      <c r="F12" s="35" t="s">
        <v>81</v>
      </c>
      <c r="G12" s="35" t="s">
        <v>81</v>
      </c>
      <c r="H12" s="35" t="s">
        <v>172</v>
      </c>
      <c r="I12" s="39">
        <v>9.5</v>
      </c>
      <c r="J12" s="21">
        <f t="shared" si="2"/>
        <v>15.833333333333334</v>
      </c>
      <c r="K12" s="21"/>
      <c r="L12" s="21"/>
      <c r="M12" s="21">
        <f t="shared" si="0"/>
        <v>22.61904761904762</v>
      </c>
    </row>
    <row r="13" spans="1:14" ht="13.5" customHeight="1" x14ac:dyDescent="0.2">
      <c r="A13" s="10">
        <f t="shared" si="1"/>
        <v>9</v>
      </c>
      <c r="B13" s="24" t="s">
        <v>169</v>
      </c>
      <c r="C13" s="24" t="s">
        <v>170</v>
      </c>
      <c r="D13" s="24" t="s">
        <v>171</v>
      </c>
      <c r="E13" s="24" t="s">
        <v>144</v>
      </c>
      <c r="F13" s="24" t="s">
        <v>81</v>
      </c>
      <c r="G13" s="24" t="s">
        <v>81</v>
      </c>
      <c r="H13" s="24" t="s">
        <v>174</v>
      </c>
      <c r="I13" s="38">
        <v>2.5</v>
      </c>
      <c r="J13" s="11">
        <f t="shared" ref="J13" si="3">IF(ISBLANK($G$1),0,I13*$G$1)</f>
        <v>4.166666666666667</v>
      </c>
      <c r="K13" s="11"/>
      <c r="L13" s="11"/>
      <c r="M13" s="11">
        <f t="shared" si="0"/>
        <v>5.9523809523809526</v>
      </c>
    </row>
  </sheetData>
  <sortState xmlns:xlrd2="http://schemas.microsoft.com/office/spreadsheetml/2017/richdata2" ref="B5:I13">
    <sortCondition descending="1" ref="I5:I13"/>
  </sortState>
  <mergeCells count="11">
    <mergeCell ref="N3:N4"/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N10"/>
  <sheetViews>
    <sheetView workbookViewId="0">
      <selection activeCell="J21" sqref="J21"/>
    </sheetView>
  </sheetViews>
  <sheetFormatPr defaultColWidth="12.5703125" defaultRowHeight="12.75" customHeight="1" x14ac:dyDescent="0.2"/>
  <cols>
    <col min="1" max="1" width="4.5703125" customWidth="1"/>
    <col min="2" max="2" width="7.28515625" bestFit="1" customWidth="1"/>
    <col min="3" max="3" width="9.140625" bestFit="1" customWidth="1"/>
    <col min="4" max="4" width="4.28515625" customWidth="1"/>
    <col min="5" max="5" width="27.28515625" customWidth="1"/>
    <col min="6" max="6" width="13.85546875" customWidth="1"/>
    <col min="7" max="7" width="14.28515625" customWidth="1"/>
    <col min="8" max="8" width="21.42578125" customWidth="1"/>
    <col min="9" max="13" width="9" customWidth="1"/>
  </cols>
  <sheetData>
    <row r="1" spans="1:14" x14ac:dyDescent="0.2">
      <c r="A1" s="82" t="s">
        <v>47</v>
      </c>
      <c r="B1" s="74"/>
      <c r="C1" s="74"/>
      <c r="D1" s="74"/>
      <c r="E1" s="74"/>
      <c r="F1" s="6" t="s">
        <v>29</v>
      </c>
      <c r="G1" s="7">
        <f>IF(SUM($I$5:$I$10)=0,0,70/MAX($I$5:$I$10))</f>
        <v>1.4</v>
      </c>
      <c r="H1" s="4"/>
    </row>
    <row r="2" spans="1:14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4" x14ac:dyDescent="0.2">
      <c r="A3" s="78" t="s">
        <v>44</v>
      </c>
      <c r="B3" s="78" t="s">
        <v>31</v>
      </c>
      <c r="C3" s="78" t="s">
        <v>32</v>
      </c>
      <c r="D3" s="78" t="s">
        <v>33</v>
      </c>
      <c r="E3" s="78" t="s">
        <v>34</v>
      </c>
      <c r="F3" s="78" t="s">
        <v>9</v>
      </c>
      <c r="G3" s="78" t="s">
        <v>35</v>
      </c>
      <c r="H3" s="78" t="s">
        <v>36</v>
      </c>
      <c r="I3" s="80" t="s">
        <v>37</v>
      </c>
      <c r="J3" s="81"/>
      <c r="K3" s="81"/>
      <c r="L3" s="81"/>
      <c r="M3" s="72"/>
      <c r="N3" s="77" t="s">
        <v>177</v>
      </c>
    </row>
    <row r="4" spans="1:14" ht="38.25" customHeight="1" x14ac:dyDescent="0.2">
      <c r="A4" s="79"/>
      <c r="B4" s="79"/>
      <c r="C4" s="79"/>
      <c r="D4" s="83"/>
      <c r="E4" s="79"/>
      <c r="F4" s="79"/>
      <c r="G4" s="79"/>
      <c r="H4" s="79"/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  <c r="N4" s="77"/>
    </row>
    <row r="5" spans="1:14" ht="12" customHeight="1" x14ac:dyDescent="0.2">
      <c r="A5" s="10">
        <v>1</v>
      </c>
      <c r="B5" s="19" t="s">
        <v>128</v>
      </c>
      <c r="C5" s="19" t="s">
        <v>129</v>
      </c>
      <c r="D5" s="19" t="s">
        <v>139</v>
      </c>
      <c r="E5" s="24" t="s">
        <v>140</v>
      </c>
      <c r="F5" s="24" t="s">
        <v>81</v>
      </c>
      <c r="G5" s="24" t="s">
        <v>81</v>
      </c>
      <c r="H5" s="24" t="s">
        <v>147</v>
      </c>
      <c r="I5" s="38">
        <v>50</v>
      </c>
      <c r="J5" s="11">
        <f>IF(ISBLANK($G$1),0,I5*$G$1)</f>
        <v>70</v>
      </c>
      <c r="K5" s="11"/>
      <c r="L5" s="11"/>
      <c r="M5" s="11">
        <f>J5*100/70</f>
        <v>100</v>
      </c>
      <c r="N5" s="62" t="s">
        <v>137</v>
      </c>
    </row>
    <row r="6" spans="1:14" ht="12" customHeight="1" x14ac:dyDescent="0.2">
      <c r="A6" s="10">
        <f>A5+1</f>
        <v>2</v>
      </c>
      <c r="B6" s="60" t="s">
        <v>130</v>
      </c>
      <c r="C6" s="60" t="s">
        <v>131</v>
      </c>
      <c r="D6" s="19" t="s">
        <v>139</v>
      </c>
      <c r="E6" s="24" t="s">
        <v>144</v>
      </c>
      <c r="F6" s="24" t="s">
        <v>81</v>
      </c>
      <c r="G6" s="24" t="s">
        <v>81</v>
      </c>
      <c r="H6" s="24" t="s">
        <v>148</v>
      </c>
      <c r="I6" s="38">
        <v>11</v>
      </c>
      <c r="J6" s="11">
        <f>IF(ISBLANK($G$1),0,I6*$G$1)</f>
        <v>15.399999999999999</v>
      </c>
      <c r="K6" s="11"/>
      <c r="L6" s="11"/>
      <c r="M6" s="11">
        <f t="shared" ref="M6:M10" si="0">J6*100/70</f>
        <v>21.999999999999996</v>
      </c>
      <c r="N6" s="62" t="s">
        <v>171</v>
      </c>
    </row>
    <row r="7" spans="1:14" ht="12" customHeight="1" x14ac:dyDescent="0.2">
      <c r="A7" s="10">
        <f t="shared" ref="A7:A10" si="1">A6+1</f>
        <v>3</v>
      </c>
      <c r="B7" s="31" t="s">
        <v>111</v>
      </c>
      <c r="C7" s="31" t="s">
        <v>115</v>
      </c>
      <c r="D7" s="19" t="s">
        <v>139</v>
      </c>
      <c r="E7" s="24" t="s">
        <v>144</v>
      </c>
      <c r="F7" s="24" t="s">
        <v>81</v>
      </c>
      <c r="G7" s="24" t="s">
        <v>81</v>
      </c>
      <c r="H7" s="24" t="s">
        <v>148</v>
      </c>
      <c r="I7" s="40">
        <v>10.5</v>
      </c>
      <c r="J7" s="29">
        <f>IF(ISBLANK($G$1),0,I7*$G$1)</f>
        <v>14.7</v>
      </c>
      <c r="K7" s="29"/>
      <c r="L7" s="29"/>
      <c r="M7" s="11">
        <f t="shared" si="0"/>
        <v>21</v>
      </c>
      <c r="N7" s="62" t="s">
        <v>139</v>
      </c>
    </row>
    <row r="8" spans="1:14" ht="12" customHeight="1" x14ac:dyDescent="0.2">
      <c r="A8" s="10">
        <f t="shared" si="1"/>
        <v>4</v>
      </c>
      <c r="B8" s="23" t="s">
        <v>132</v>
      </c>
      <c r="C8" s="23" t="s">
        <v>133</v>
      </c>
      <c r="D8" s="19" t="s">
        <v>139</v>
      </c>
      <c r="E8" s="24" t="s">
        <v>144</v>
      </c>
      <c r="F8" s="24" t="s">
        <v>81</v>
      </c>
      <c r="G8" s="24" t="s">
        <v>81</v>
      </c>
      <c r="H8" s="24" t="s">
        <v>148</v>
      </c>
      <c r="I8" s="41">
        <v>9.25</v>
      </c>
      <c r="J8" s="30">
        <f>IF(ISBLANK($G$1),0,I8*$G$1)</f>
        <v>12.95</v>
      </c>
      <c r="K8" s="30"/>
      <c r="L8" s="30"/>
      <c r="M8" s="11">
        <f t="shared" si="0"/>
        <v>18.5</v>
      </c>
    </row>
    <row r="9" spans="1:14" ht="12" customHeight="1" thickBot="1" x14ac:dyDescent="0.25">
      <c r="A9" s="46">
        <f t="shared" si="1"/>
        <v>5</v>
      </c>
      <c r="B9" s="54" t="s">
        <v>128</v>
      </c>
      <c r="C9" s="54" t="s">
        <v>134</v>
      </c>
      <c r="D9" s="47" t="s">
        <v>139</v>
      </c>
      <c r="E9" s="48" t="s">
        <v>143</v>
      </c>
      <c r="F9" s="48" t="s">
        <v>81</v>
      </c>
      <c r="G9" s="48" t="s">
        <v>81</v>
      </c>
      <c r="H9" s="55" t="s">
        <v>149</v>
      </c>
      <c r="I9" s="56">
        <v>3</v>
      </c>
      <c r="J9" s="57">
        <f t="shared" ref="J9:J10" si="2">IF(ISBLANK($G$1),0,I9*$G$1)</f>
        <v>4.1999999999999993</v>
      </c>
      <c r="K9" s="57"/>
      <c r="L9" s="57"/>
      <c r="M9" s="50">
        <f t="shared" si="0"/>
        <v>5.9999999999999991</v>
      </c>
    </row>
    <row r="10" spans="1:14" ht="12" customHeight="1" x14ac:dyDescent="0.2">
      <c r="A10" s="42">
        <f t="shared" si="1"/>
        <v>6</v>
      </c>
      <c r="B10" s="20" t="s">
        <v>135</v>
      </c>
      <c r="C10" s="20" t="s">
        <v>136</v>
      </c>
      <c r="D10" s="20" t="s">
        <v>138</v>
      </c>
      <c r="E10" s="35" t="s">
        <v>145</v>
      </c>
      <c r="F10" s="35" t="s">
        <v>146</v>
      </c>
      <c r="G10" s="35" t="s">
        <v>146</v>
      </c>
      <c r="H10" s="35" t="s">
        <v>150</v>
      </c>
      <c r="I10" s="39">
        <v>1.5</v>
      </c>
      <c r="J10" s="21">
        <f t="shared" si="2"/>
        <v>2.0999999999999996</v>
      </c>
      <c r="K10" s="21"/>
      <c r="L10" s="21"/>
      <c r="M10" s="21">
        <f t="shared" si="0"/>
        <v>2.9999999999999996</v>
      </c>
    </row>
  </sheetData>
  <sortState xmlns:xlrd2="http://schemas.microsoft.com/office/spreadsheetml/2017/richdata2" ref="A5:M8">
    <sortCondition descending="1" ref="M5:M8"/>
  </sortState>
  <mergeCells count="11">
    <mergeCell ref="N3:N4"/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M57"/>
  <sheetViews>
    <sheetView tabSelected="1" workbookViewId="0">
      <selection activeCell="A25" sqref="A25"/>
    </sheetView>
  </sheetViews>
  <sheetFormatPr defaultColWidth="12.5703125" defaultRowHeight="12.75" customHeight="1" x14ac:dyDescent="0.2"/>
  <cols>
    <col min="1" max="1" width="7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37.28515625" bestFit="1" customWidth="1"/>
    <col min="9" max="13" width="9" customWidth="1"/>
  </cols>
  <sheetData>
    <row r="1" spans="1:13" x14ac:dyDescent="0.2">
      <c r="A1" s="86" t="str">
        <f>HYPERLINK("https://www.shd.org.rs/takmicenja/srednje-skole/propozicije-i-formulari/","На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категоријама")</f>
        <v>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3" spans="1:13" x14ac:dyDescent="0.2">
      <c r="A3" s="32" t="s">
        <v>28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pans="1:13" ht="12.75" customHeight="1" x14ac:dyDescent="0.2">
      <c r="A4" s="84" t="s">
        <v>44</v>
      </c>
      <c r="B4" s="84" t="s">
        <v>31</v>
      </c>
      <c r="C4" s="84" t="s">
        <v>32</v>
      </c>
      <c r="D4" s="84" t="s">
        <v>33</v>
      </c>
      <c r="E4" s="84" t="s">
        <v>34</v>
      </c>
      <c r="F4" s="84" t="s">
        <v>9</v>
      </c>
      <c r="G4" s="84" t="s">
        <v>35</v>
      </c>
      <c r="H4" s="84" t="s">
        <v>36</v>
      </c>
      <c r="I4" s="84" t="s">
        <v>37</v>
      </c>
      <c r="J4" s="85"/>
      <c r="K4" s="85"/>
      <c r="L4" s="85"/>
      <c r="M4" s="85"/>
    </row>
    <row r="5" spans="1:13" ht="38.25" customHeight="1" x14ac:dyDescent="0.2">
      <c r="A5" s="85"/>
      <c r="B5" s="85"/>
      <c r="C5" s="85"/>
      <c r="D5" s="85"/>
      <c r="E5" s="85"/>
      <c r="F5" s="85"/>
      <c r="G5" s="85"/>
      <c r="H5" s="85"/>
      <c r="I5" s="34" t="s">
        <v>38</v>
      </c>
      <c r="J5" s="34" t="s">
        <v>39</v>
      </c>
      <c r="K5" s="34" t="s">
        <v>40</v>
      </c>
      <c r="L5" s="34" t="s">
        <v>41</v>
      </c>
      <c r="M5" s="34" t="s">
        <v>42</v>
      </c>
    </row>
    <row r="6" spans="1:13" ht="25.5" x14ac:dyDescent="0.2">
      <c r="A6" s="69">
        <v>1</v>
      </c>
      <c r="B6" s="66" t="s">
        <v>107</v>
      </c>
      <c r="C6" s="66" t="s">
        <v>108</v>
      </c>
      <c r="D6" s="66" t="s">
        <v>137</v>
      </c>
      <c r="E6" s="66" t="s">
        <v>140</v>
      </c>
      <c r="F6" s="66" t="s">
        <v>81</v>
      </c>
      <c r="G6" s="66" t="s">
        <v>81</v>
      </c>
      <c r="H6" s="66" t="s">
        <v>151</v>
      </c>
      <c r="I6" s="67">
        <v>23</v>
      </c>
      <c r="J6" s="67">
        <v>70</v>
      </c>
      <c r="K6" s="67"/>
      <c r="L6" s="67"/>
      <c r="M6" s="67">
        <v>100</v>
      </c>
    </row>
    <row r="7" spans="1:13" ht="12.75" customHeight="1" x14ac:dyDescent="0.2">
      <c r="A7" s="69">
        <v>2</v>
      </c>
      <c r="B7" s="66" t="s">
        <v>111</v>
      </c>
      <c r="C7" s="66" t="s">
        <v>112</v>
      </c>
      <c r="D7" s="66" t="s">
        <v>137</v>
      </c>
      <c r="E7" s="66" t="s">
        <v>141</v>
      </c>
      <c r="F7" s="66" t="s">
        <v>142</v>
      </c>
      <c r="G7" s="66" t="s">
        <v>142</v>
      </c>
      <c r="H7" s="66" t="s">
        <v>175</v>
      </c>
      <c r="I7" s="66">
        <v>22.25</v>
      </c>
      <c r="J7" s="66">
        <v>67.717391304347828</v>
      </c>
      <c r="K7" s="66"/>
      <c r="L7" s="66"/>
      <c r="M7" s="66">
        <v>96.739130434782609</v>
      </c>
    </row>
    <row r="8" spans="1:13" ht="12.75" customHeight="1" x14ac:dyDescent="0.2">
      <c r="A8" s="69">
        <v>3</v>
      </c>
      <c r="B8" s="66" t="s">
        <v>109</v>
      </c>
      <c r="C8" s="66" t="s">
        <v>110</v>
      </c>
      <c r="D8" s="66" t="s">
        <v>137</v>
      </c>
      <c r="E8" s="66" t="s">
        <v>140</v>
      </c>
      <c r="F8" s="66" t="s">
        <v>81</v>
      </c>
      <c r="G8" s="66" t="s">
        <v>81</v>
      </c>
      <c r="H8" s="66" t="s">
        <v>147</v>
      </c>
      <c r="I8" s="66">
        <v>19.5</v>
      </c>
      <c r="J8" s="66">
        <v>59.347826086956523</v>
      </c>
      <c r="K8" s="66"/>
      <c r="L8" s="66"/>
      <c r="M8" s="66">
        <v>84.782608695652172</v>
      </c>
    </row>
    <row r="9" spans="1:13" ht="12.75" customHeight="1" x14ac:dyDescent="0.2">
      <c r="A9" s="69">
        <v>4</v>
      </c>
      <c r="B9" s="66" t="s">
        <v>113</v>
      </c>
      <c r="C9" s="66" t="s">
        <v>114</v>
      </c>
      <c r="D9" s="66" t="s">
        <v>137</v>
      </c>
      <c r="E9" s="66" t="s">
        <v>140</v>
      </c>
      <c r="F9" s="66" t="s">
        <v>81</v>
      </c>
      <c r="G9" s="66" t="s">
        <v>81</v>
      </c>
      <c r="H9" s="66" t="s">
        <v>147</v>
      </c>
      <c r="I9" s="66">
        <v>18.5</v>
      </c>
      <c r="J9" s="66">
        <v>56.304347826086961</v>
      </c>
      <c r="K9" s="66"/>
      <c r="L9" s="66"/>
      <c r="M9" s="66">
        <v>80.434782608695656</v>
      </c>
    </row>
    <row r="10" spans="1:13" ht="12.75" customHeight="1" x14ac:dyDescent="0.2">
      <c r="A10" s="68">
        <v>5</v>
      </c>
      <c r="B10" s="68" t="s">
        <v>118</v>
      </c>
      <c r="C10" s="68" t="s">
        <v>115</v>
      </c>
      <c r="D10" s="68" t="s">
        <v>137</v>
      </c>
      <c r="E10" s="68" t="s">
        <v>140</v>
      </c>
      <c r="F10" s="68" t="s">
        <v>81</v>
      </c>
      <c r="G10" s="68" t="s">
        <v>81</v>
      </c>
      <c r="H10" s="68" t="s">
        <v>147</v>
      </c>
      <c r="I10" s="68">
        <v>17.75</v>
      </c>
      <c r="J10" s="68">
        <v>54.021739130434788</v>
      </c>
      <c r="K10" s="68"/>
      <c r="L10" s="68"/>
      <c r="M10" s="68">
        <v>77.173913043478265</v>
      </c>
    </row>
    <row r="17" spans="1:13" x14ac:dyDescent="0.2">
      <c r="A17" s="32" t="s">
        <v>43</v>
      </c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</row>
    <row r="18" spans="1:13" ht="12.75" customHeight="1" x14ac:dyDescent="0.2">
      <c r="A18" s="84" t="s">
        <v>44</v>
      </c>
      <c r="B18" s="84" t="s">
        <v>31</v>
      </c>
      <c r="C18" s="84" t="s">
        <v>32</v>
      </c>
      <c r="D18" s="84" t="s">
        <v>33</v>
      </c>
      <c r="E18" s="84" t="s">
        <v>34</v>
      </c>
      <c r="F18" s="84" t="s">
        <v>9</v>
      </c>
      <c r="G18" s="84" t="s">
        <v>35</v>
      </c>
      <c r="H18" s="84" t="s">
        <v>36</v>
      </c>
      <c r="I18" s="84" t="s">
        <v>37</v>
      </c>
      <c r="J18" s="85"/>
      <c r="K18" s="85"/>
      <c r="L18" s="85"/>
      <c r="M18" s="85"/>
    </row>
    <row r="19" spans="1:13" ht="38.25" customHeight="1" x14ac:dyDescent="0.2">
      <c r="A19" s="85"/>
      <c r="B19" s="85"/>
      <c r="C19" s="85"/>
      <c r="D19" s="85"/>
      <c r="E19" s="85"/>
      <c r="F19" s="85"/>
      <c r="G19" s="85"/>
      <c r="H19" s="85"/>
      <c r="I19" s="34" t="s">
        <v>38</v>
      </c>
      <c r="J19" s="34" t="s">
        <v>39</v>
      </c>
      <c r="K19" s="34" t="s">
        <v>40</v>
      </c>
      <c r="L19" s="34" t="s">
        <v>41</v>
      </c>
      <c r="M19" s="34" t="s">
        <v>42</v>
      </c>
    </row>
    <row r="20" spans="1:13" ht="25.5" x14ac:dyDescent="0.2">
      <c r="A20" s="63">
        <v>1</v>
      </c>
      <c r="B20" s="66" t="s">
        <v>116</v>
      </c>
      <c r="C20" s="66" t="s">
        <v>154</v>
      </c>
      <c r="D20" s="66" t="s">
        <v>171</v>
      </c>
      <c r="E20" s="66" t="s">
        <v>140</v>
      </c>
      <c r="F20" s="66" t="s">
        <v>81</v>
      </c>
      <c r="G20" s="66" t="s">
        <v>81</v>
      </c>
      <c r="H20" s="66" t="s">
        <v>172</v>
      </c>
      <c r="I20" s="67">
        <v>42</v>
      </c>
      <c r="J20" s="67">
        <v>70</v>
      </c>
      <c r="K20" s="67"/>
      <c r="L20" s="67"/>
      <c r="M20" s="67">
        <v>100</v>
      </c>
    </row>
    <row r="21" spans="1:13" ht="12.75" customHeight="1" x14ac:dyDescent="0.2">
      <c r="A21" s="63">
        <v>2</v>
      </c>
      <c r="B21" s="66" t="s">
        <v>165</v>
      </c>
      <c r="C21" s="66" t="s">
        <v>166</v>
      </c>
      <c r="D21" s="66" t="s">
        <v>171</v>
      </c>
      <c r="E21" s="66" t="s">
        <v>141</v>
      </c>
      <c r="F21" s="66" t="s">
        <v>142</v>
      </c>
      <c r="G21" s="66" t="s">
        <v>142</v>
      </c>
      <c r="H21" s="66" t="s">
        <v>153</v>
      </c>
      <c r="I21" s="66">
        <v>39.5</v>
      </c>
      <c r="J21" s="66">
        <v>65.833333333333343</v>
      </c>
      <c r="K21" s="66"/>
      <c r="L21" s="66"/>
      <c r="M21" s="66">
        <v>94.047619047619051</v>
      </c>
    </row>
    <row r="22" spans="1:13" ht="12.75" customHeight="1" x14ac:dyDescent="0.2">
      <c r="A22" s="63">
        <v>3</v>
      </c>
      <c r="B22" s="66" t="s">
        <v>157</v>
      </c>
      <c r="C22" s="66" t="s">
        <v>158</v>
      </c>
      <c r="D22" s="66" t="s">
        <v>171</v>
      </c>
      <c r="E22" s="66" t="s">
        <v>140</v>
      </c>
      <c r="F22" s="66" t="s">
        <v>81</v>
      </c>
      <c r="G22" s="66" t="s">
        <v>81</v>
      </c>
      <c r="H22" s="66" t="s">
        <v>173</v>
      </c>
      <c r="I22" s="66">
        <v>24.5</v>
      </c>
      <c r="J22" s="66">
        <v>40.833333333333336</v>
      </c>
      <c r="K22" s="66"/>
      <c r="L22" s="66"/>
      <c r="M22" s="66">
        <v>58.333333333333336</v>
      </c>
    </row>
    <row r="23" spans="1:13" ht="12.75" customHeight="1" x14ac:dyDescent="0.2">
      <c r="A23" s="63">
        <v>3</v>
      </c>
      <c r="B23" s="66" t="s">
        <v>167</v>
      </c>
      <c r="C23" s="66" t="s">
        <v>168</v>
      </c>
      <c r="D23" s="66" t="s">
        <v>171</v>
      </c>
      <c r="E23" s="66" t="s">
        <v>141</v>
      </c>
      <c r="F23" s="66" t="s">
        <v>142</v>
      </c>
      <c r="G23" s="66" t="s">
        <v>142</v>
      </c>
      <c r="H23" s="66" t="s">
        <v>176</v>
      </c>
      <c r="I23" s="66">
        <v>24.5</v>
      </c>
      <c r="J23" s="66">
        <v>40.833333333333336</v>
      </c>
      <c r="K23" s="66"/>
      <c r="L23" s="66"/>
      <c r="M23" s="66">
        <v>58.333333333333336</v>
      </c>
    </row>
    <row r="24" spans="1:13" ht="12.75" customHeight="1" x14ac:dyDescent="0.2">
      <c r="A24" s="64">
        <v>5</v>
      </c>
      <c r="B24" s="68" t="s">
        <v>161</v>
      </c>
      <c r="C24" s="68" t="s">
        <v>162</v>
      </c>
      <c r="D24" s="68" t="s">
        <v>171</v>
      </c>
      <c r="E24" s="68" t="s">
        <v>140</v>
      </c>
      <c r="F24" s="68" t="s">
        <v>81</v>
      </c>
      <c r="G24" s="68" t="s">
        <v>81</v>
      </c>
      <c r="H24" s="68" t="s">
        <v>173</v>
      </c>
      <c r="I24" s="68">
        <v>21</v>
      </c>
      <c r="J24" s="68">
        <v>35</v>
      </c>
      <c r="K24" s="68"/>
      <c r="L24" s="68"/>
      <c r="M24" s="68">
        <v>50</v>
      </c>
    </row>
    <row r="25" spans="1:13" ht="12.75" customHeight="1" x14ac:dyDescent="0.2">
      <c r="A25" s="64">
        <v>6</v>
      </c>
      <c r="B25" s="68" t="s">
        <v>159</v>
      </c>
      <c r="C25" s="68" t="s">
        <v>160</v>
      </c>
      <c r="D25" s="68" t="s">
        <v>171</v>
      </c>
      <c r="E25" s="68" t="s">
        <v>140</v>
      </c>
      <c r="F25" s="68" t="s">
        <v>81</v>
      </c>
      <c r="G25" s="68" t="s">
        <v>81</v>
      </c>
      <c r="H25" s="68" t="s">
        <v>173</v>
      </c>
      <c r="I25" s="68">
        <v>17.75</v>
      </c>
      <c r="J25" s="68">
        <v>29.583333333333336</v>
      </c>
      <c r="K25" s="68"/>
      <c r="L25" s="68"/>
      <c r="M25" s="68">
        <v>42.261904761904766</v>
      </c>
    </row>
    <row r="26" spans="1:13" ht="12.75" customHeight="1" x14ac:dyDescent="0.2">
      <c r="A26" s="64">
        <v>7</v>
      </c>
      <c r="B26" s="68" t="s">
        <v>163</v>
      </c>
      <c r="C26" s="68" t="s">
        <v>164</v>
      </c>
      <c r="D26" s="68" t="s">
        <v>171</v>
      </c>
      <c r="E26" s="68" t="s">
        <v>140</v>
      </c>
      <c r="F26" s="68" t="s">
        <v>81</v>
      </c>
      <c r="G26" s="68" t="s">
        <v>81</v>
      </c>
      <c r="H26" s="68" t="s">
        <v>173</v>
      </c>
      <c r="I26" s="68">
        <v>13.25</v>
      </c>
      <c r="J26" s="68">
        <v>22.083333333333336</v>
      </c>
      <c r="K26" s="68"/>
      <c r="L26" s="68"/>
      <c r="M26" s="68">
        <v>31.547619047619051</v>
      </c>
    </row>
    <row r="31" spans="1:13" x14ac:dyDescent="0.2">
      <c r="A31" s="32" t="s">
        <v>48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</row>
    <row r="32" spans="1:13" ht="12.75" customHeight="1" x14ac:dyDescent="0.2">
      <c r="A32" s="84" t="s">
        <v>44</v>
      </c>
      <c r="B32" s="84" t="s">
        <v>31</v>
      </c>
      <c r="C32" s="84" t="s">
        <v>32</v>
      </c>
      <c r="D32" s="84" t="s">
        <v>33</v>
      </c>
      <c r="E32" s="84" t="s">
        <v>34</v>
      </c>
      <c r="F32" s="84" t="s">
        <v>9</v>
      </c>
      <c r="G32" s="84" t="s">
        <v>35</v>
      </c>
      <c r="H32" s="84" t="s">
        <v>36</v>
      </c>
      <c r="I32" s="84" t="s">
        <v>37</v>
      </c>
      <c r="J32" s="85"/>
      <c r="K32" s="85"/>
      <c r="L32" s="85"/>
      <c r="M32" s="85"/>
    </row>
    <row r="33" spans="1:13" ht="38.25" customHeight="1" x14ac:dyDescent="0.2">
      <c r="A33" s="85"/>
      <c r="B33" s="85"/>
      <c r="C33" s="85"/>
      <c r="D33" s="85"/>
      <c r="E33" s="85"/>
      <c r="F33" s="85"/>
      <c r="G33" s="85"/>
      <c r="H33" s="85"/>
      <c r="I33" s="34" t="s">
        <v>38</v>
      </c>
      <c r="J33" s="34" t="s">
        <v>39</v>
      </c>
      <c r="K33" s="34" t="s">
        <v>45</v>
      </c>
      <c r="L33" s="34" t="s">
        <v>46</v>
      </c>
      <c r="M33" s="34" t="s">
        <v>42</v>
      </c>
    </row>
    <row r="34" spans="1:13" ht="25.5" x14ac:dyDescent="0.2">
      <c r="A34" s="65">
        <v>1</v>
      </c>
      <c r="B34" s="65" t="s">
        <v>128</v>
      </c>
      <c r="C34" s="65" t="s">
        <v>129</v>
      </c>
      <c r="D34" s="65" t="s">
        <v>139</v>
      </c>
      <c r="E34" s="65" t="s">
        <v>140</v>
      </c>
      <c r="F34" s="65" t="s">
        <v>81</v>
      </c>
      <c r="G34" s="65" t="s">
        <v>81</v>
      </c>
      <c r="H34" s="65" t="s">
        <v>147</v>
      </c>
      <c r="I34" s="30">
        <v>50</v>
      </c>
      <c r="J34" s="30">
        <v>70</v>
      </c>
      <c r="K34" s="30"/>
      <c r="L34" s="30"/>
      <c r="M34" s="30">
        <v>100</v>
      </c>
    </row>
    <row r="35" spans="1:13" ht="12.75" customHeight="1" x14ac:dyDescent="0.2">
      <c r="A35" s="65">
        <v>2</v>
      </c>
      <c r="B35" s="65" t="s">
        <v>130</v>
      </c>
      <c r="C35" s="65" t="s">
        <v>131</v>
      </c>
      <c r="D35" s="65" t="s">
        <v>139</v>
      </c>
      <c r="E35" s="65" t="s">
        <v>144</v>
      </c>
      <c r="F35" s="65" t="s">
        <v>81</v>
      </c>
      <c r="G35" s="65" t="s">
        <v>81</v>
      </c>
      <c r="H35" s="65" t="s">
        <v>148</v>
      </c>
      <c r="I35" s="65">
        <v>11</v>
      </c>
      <c r="J35" s="65">
        <v>15.399999999999999</v>
      </c>
      <c r="K35" s="65"/>
      <c r="L35" s="65"/>
      <c r="M35" s="65">
        <v>21.999999999999996</v>
      </c>
    </row>
    <row r="36" spans="1:13" ht="12.75" customHeight="1" x14ac:dyDescent="0.2">
      <c r="A36" s="65">
        <v>3</v>
      </c>
      <c r="B36" s="65" t="s">
        <v>111</v>
      </c>
      <c r="C36" s="65" t="s">
        <v>115</v>
      </c>
      <c r="D36" s="65" t="s">
        <v>139</v>
      </c>
      <c r="E36" s="65" t="s">
        <v>144</v>
      </c>
      <c r="F36" s="65" t="s">
        <v>81</v>
      </c>
      <c r="G36" s="65" t="s">
        <v>81</v>
      </c>
      <c r="H36" s="65" t="s">
        <v>148</v>
      </c>
      <c r="I36" s="65">
        <v>10.5</v>
      </c>
      <c r="J36" s="65">
        <v>14.7</v>
      </c>
      <c r="K36" s="65"/>
      <c r="L36" s="65"/>
      <c r="M36" s="65">
        <v>21</v>
      </c>
    </row>
    <row r="37" spans="1:13" ht="12.75" customHeight="1" x14ac:dyDescent="0.2">
      <c r="A37" s="65">
        <v>4</v>
      </c>
      <c r="B37" s="65" t="s">
        <v>132</v>
      </c>
      <c r="C37" s="65" t="s">
        <v>133</v>
      </c>
      <c r="D37" s="65" t="s">
        <v>139</v>
      </c>
      <c r="E37" s="65" t="s">
        <v>144</v>
      </c>
      <c r="F37" s="65" t="s">
        <v>81</v>
      </c>
      <c r="G37" s="65" t="s">
        <v>81</v>
      </c>
      <c r="H37" s="65" t="s">
        <v>148</v>
      </c>
      <c r="I37" s="65">
        <v>9.25</v>
      </c>
      <c r="J37" s="65">
        <v>12.95</v>
      </c>
      <c r="K37" s="65"/>
      <c r="L37" s="65"/>
      <c r="M37" s="65">
        <v>18.5</v>
      </c>
    </row>
    <row r="38" spans="1:13" ht="12.75" customHeight="1" x14ac:dyDescent="0.2">
      <c r="A38" s="65">
        <v>5</v>
      </c>
      <c r="B38" s="65" t="s">
        <v>128</v>
      </c>
      <c r="C38" s="65" t="s">
        <v>134</v>
      </c>
      <c r="D38" s="65" t="s">
        <v>139</v>
      </c>
      <c r="E38" s="65" t="s">
        <v>143</v>
      </c>
      <c r="F38" s="65" t="s">
        <v>81</v>
      </c>
      <c r="G38" s="65" t="s">
        <v>81</v>
      </c>
      <c r="H38" s="65" t="s">
        <v>149</v>
      </c>
      <c r="I38" s="65">
        <v>3</v>
      </c>
      <c r="J38" s="65">
        <v>4.1999999999999993</v>
      </c>
      <c r="K38" s="65"/>
      <c r="L38" s="65"/>
      <c r="M38" s="65">
        <v>5.9999999999999991</v>
      </c>
    </row>
    <row r="45" spans="1:13" x14ac:dyDescent="0.2">
      <c r="B45" s="13" t="s">
        <v>49</v>
      </c>
      <c r="C45" s="14"/>
      <c r="H45" s="15" t="s">
        <v>50</v>
      </c>
    </row>
    <row r="46" spans="1:13" x14ac:dyDescent="0.2">
      <c r="C46" s="12"/>
    </row>
    <row r="47" spans="1:13" x14ac:dyDescent="0.2">
      <c r="L47" s="16" t="s">
        <v>51</v>
      </c>
    </row>
    <row r="48" spans="1:13" x14ac:dyDescent="0.2">
      <c r="B48" s="13" t="s">
        <v>52</v>
      </c>
      <c r="C48" s="14"/>
      <c r="H48" s="14"/>
    </row>
    <row r="49" spans="2:8" x14ac:dyDescent="0.2">
      <c r="C49" s="12"/>
      <c r="F49" s="33"/>
      <c r="H49" s="33"/>
    </row>
    <row r="51" spans="2:8" x14ac:dyDescent="0.2">
      <c r="B51" s="16" t="s">
        <v>53</v>
      </c>
      <c r="C51" s="14"/>
      <c r="D51" s="17"/>
    </row>
    <row r="52" spans="2:8" x14ac:dyDescent="0.2">
      <c r="C52" s="12"/>
      <c r="D52" s="12"/>
    </row>
    <row r="54" spans="2:8" x14ac:dyDescent="0.2">
      <c r="B54" s="13" t="s">
        <v>54</v>
      </c>
      <c r="C54" s="14"/>
      <c r="D54" s="14"/>
    </row>
    <row r="55" spans="2:8" x14ac:dyDescent="0.2">
      <c r="C55" s="12"/>
      <c r="D55" s="12"/>
    </row>
    <row r="57" spans="2:8" x14ac:dyDescent="0.2">
      <c r="B57" s="13" t="s">
        <v>55</v>
      </c>
      <c r="C57" s="14"/>
      <c r="D57" s="14"/>
    </row>
  </sheetData>
  <mergeCells count="28">
    <mergeCell ref="I32:M32"/>
    <mergeCell ref="A32:A33"/>
    <mergeCell ref="B32:B33"/>
    <mergeCell ref="C32:C33"/>
    <mergeCell ref="D32:D33"/>
    <mergeCell ref="E32:E33"/>
    <mergeCell ref="F32:F33"/>
    <mergeCell ref="G32:G33"/>
    <mergeCell ref="A18:A19"/>
    <mergeCell ref="B18:B19"/>
    <mergeCell ref="C18:C19"/>
    <mergeCell ref="D18:D19"/>
    <mergeCell ref="H32:H33"/>
    <mergeCell ref="G4:G5"/>
    <mergeCell ref="H4:H5"/>
    <mergeCell ref="A1:M1"/>
    <mergeCell ref="A4:A5"/>
    <mergeCell ref="B4:B5"/>
    <mergeCell ref="C4:C5"/>
    <mergeCell ref="D4:D5"/>
    <mergeCell ref="E4:E5"/>
    <mergeCell ref="F4:F5"/>
    <mergeCell ref="I4:M4"/>
    <mergeCell ref="E18:E19"/>
    <mergeCell ref="H18:H19"/>
    <mergeCell ref="F18:F19"/>
    <mergeCell ref="G18:G19"/>
    <mergeCell ref="I18:M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F30"/>
  <sheetViews>
    <sheetView workbookViewId="0"/>
  </sheetViews>
  <sheetFormatPr defaultColWidth="12.5703125" defaultRowHeight="12.75" customHeight="1" x14ac:dyDescent="0.2"/>
  <cols>
    <col min="1" max="1" width="18" customWidth="1"/>
    <col min="2" max="2" width="44.7109375" customWidth="1"/>
    <col min="3" max="3" width="18" customWidth="1"/>
    <col min="4" max="4" width="44.7109375" customWidth="1"/>
    <col min="5" max="5" width="18" customWidth="1"/>
    <col min="6" max="6" width="44.7109375" customWidth="1"/>
  </cols>
  <sheetData>
    <row r="1" spans="1:6" ht="12.75" customHeight="1" x14ac:dyDescent="0.2">
      <c r="A1" s="16" t="s">
        <v>5</v>
      </c>
      <c r="B1" s="16" t="s">
        <v>56</v>
      </c>
      <c r="C1" s="16" t="s">
        <v>57</v>
      </c>
      <c r="D1" s="16" t="s">
        <v>58</v>
      </c>
      <c r="E1" s="16" t="s">
        <v>59</v>
      </c>
      <c r="F1" s="16" t="s">
        <v>58</v>
      </c>
    </row>
    <row r="2" spans="1:6" ht="12.75" customHeight="1" x14ac:dyDescent="0.2">
      <c r="B2" s="16" t="s">
        <v>60</v>
      </c>
      <c r="D2" s="16" t="s">
        <v>61</v>
      </c>
      <c r="F2" s="16" t="s">
        <v>62</v>
      </c>
    </row>
    <row r="3" spans="1:6" ht="12.75" customHeight="1" x14ac:dyDescent="0.2">
      <c r="B3" s="16" t="s">
        <v>63</v>
      </c>
      <c r="D3" s="16" t="s">
        <v>64</v>
      </c>
      <c r="F3" s="16" t="s">
        <v>65</v>
      </c>
    </row>
    <row r="4" spans="1:6" ht="12.75" customHeight="1" x14ac:dyDescent="0.2">
      <c r="B4" s="16" t="s">
        <v>66</v>
      </c>
      <c r="D4" s="16" t="s">
        <v>67</v>
      </c>
      <c r="F4" s="16" t="s">
        <v>68</v>
      </c>
    </row>
    <row r="5" spans="1:6" ht="12.75" customHeight="1" x14ac:dyDescent="0.2">
      <c r="D5" s="16" t="s">
        <v>69</v>
      </c>
      <c r="F5" s="16" t="s">
        <v>70</v>
      </c>
    </row>
    <row r="6" spans="1:6" ht="12.75" customHeight="1" x14ac:dyDescent="0.2">
      <c r="D6" s="16" t="s">
        <v>71</v>
      </c>
      <c r="F6" s="16" t="s">
        <v>72</v>
      </c>
    </row>
    <row r="7" spans="1:6" ht="12.75" customHeight="1" x14ac:dyDescent="0.2">
      <c r="D7" s="16" t="s">
        <v>73</v>
      </c>
      <c r="F7" s="16" t="s">
        <v>74</v>
      </c>
    </row>
    <row r="8" spans="1:6" ht="12.75" customHeight="1" x14ac:dyDescent="0.2">
      <c r="D8" s="16" t="s">
        <v>75</v>
      </c>
      <c r="F8" s="16" t="s">
        <v>76</v>
      </c>
    </row>
    <row r="9" spans="1:6" ht="12.75" customHeight="1" x14ac:dyDescent="0.2">
      <c r="D9" s="16" t="s">
        <v>77</v>
      </c>
      <c r="F9" s="16" t="s">
        <v>78</v>
      </c>
    </row>
    <row r="10" spans="1:6" ht="12.75" customHeight="1" x14ac:dyDescent="0.2">
      <c r="D10" s="16" t="s">
        <v>79</v>
      </c>
      <c r="F10" s="16" t="s">
        <v>80</v>
      </c>
    </row>
    <row r="11" spans="1:6" ht="12.75" customHeight="1" x14ac:dyDescent="0.2">
      <c r="D11" s="16" t="s">
        <v>81</v>
      </c>
      <c r="F11" s="16" t="s">
        <v>82</v>
      </c>
    </row>
    <row r="12" spans="1:6" ht="12.75" customHeight="1" x14ac:dyDescent="0.2">
      <c r="D12" s="16" t="s">
        <v>83</v>
      </c>
      <c r="F12" s="16" t="s">
        <v>84</v>
      </c>
    </row>
    <row r="13" spans="1:6" ht="12.75" customHeight="1" x14ac:dyDescent="0.2">
      <c r="D13" s="16" t="s">
        <v>85</v>
      </c>
      <c r="F13" s="16" t="s">
        <v>86</v>
      </c>
    </row>
    <row r="14" spans="1:6" ht="12.75" customHeight="1" x14ac:dyDescent="0.2">
      <c r="D14" s="16" t="s">
        <v>87</v>
      </c>
      <c r="F14" s="16" t="s">
        <v>88</v>
      </c>
    </row>
    <row r="15" spans="1:6" ht="12.75" customHeight="1" x14ac:dyDescent="0.2">
      <c r="D15" s="16" t="s">
        <v>89</v>
      </c>
      <c r="F15" s="16" t="s">
        <v>90</v>
      </c>
    </row>
    <row r="16" spans="1:6" ht="12.75" customHeight="1" x14ac:dyDescent="0.2">
      <c r="D16" s="16" t="s">
        <v>91</v>
      </c>
      <c r="F16" s="16" t="s">
        <v>92</v>
      </c>
    </row>
    <row r="17" spans="6:6" ht="12.75" customHeight="1" x14ac:dyDescent="0.2">
      <c r="F17" s="16" t="s">
        <v>93</v>
      </c>
    </row>
    <row r="18" spans="6:6" ht="12.75" customHeight="1" x14ac:dyDescent="0.2">
      <c r="F18" s="16" t="s">
        <v>94</v>
      </c>
    </row>
    <row r="19" spans="6:6" ht="12.75" customHeight="1" x14ac:dyDescent="0.2">
      <c r="F19" s="16" t="s">
        <v>95</v>
      </c>
    </row>
    <row r="20" spans="6:6" ht="12.75" customHeight="1" x14ac:dyDescent="0.2">
      <c r="F20" s="16" t="s">
        <v>96</v>
      </c>
    </row>
    <row r="21" spans="6:6" ht="12.75" customHeight="1" x14ac:dyDescent="0.2">
      <c r="F21" s="16" t="s">
        <v>97</v>
      </c>
    </row>
    <row r="22" spans="6:6" ht="12.75" customHeight="1" x14ac:dyDescent="0.2">
      <c r="F22" s="16" t="s">
        <v>98</v>
      </c>
    </row>
    <row r="23" spans="6:6" ht="12.75" customHeight="1" x14ac:dyDescent="0.2">
      <c r="F23" s="16" t="s">
        <v>99</v>
      </c>
    </row>
    <row r="24" spans="6:6" ht="12.75" customHeight="1" x14ac:dyDescent="0.2">
      <c r="F24" s="16" t="s">
        <v>100</v>
      </c>
    </row>
    <row r="25" spans="6:6" ht="12.75" customHeight="1" x14ac:dyDescent="0.2">
      <c r="F25" s="16" t="s">
        <v>101</v>
      </c>
    </row>
    <row r="26" spans="6:6" ht="12.75" customHeight="1" x14ac:dyDescent="0.2">
      <c r="F26" s="16" t="s">
        <v>102</v>
      </c>
    </row>
    <row r="27" spans="6:6" ht="12.75" customHeight="1" x14ac:dyDescent="0.2">
      <c r="F27" s="16" t="s">
        <v>103</v>
      </c>
    </row>
    <row r="28" spans="6:6" ht="12.75" customHeight="1" x14ac:dyDescent="0.2">
      <c r="F28" s="16" t="s">
        <v>104</v>
      </c>
    </row>
    <row r="29" spans="6:6" ht="12.75" customHeight="1" x14ac:dyDescent="0.2">
      <c r="F29" s="16" t="s">
        <v>105</v>
      </c>
    </row>
    <row r="30" spans="6:6" ht="12.75" customHeight="1" x14ac:dyDescent="0.2">
      <c r="F30" s="16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Izveštaj sa takmičenja</vt:lpstr>
      <vt:lpstr>I, test+eksp.</vt:lpstr>
      <vt:lpstr>II, test+eksp.</vt:lpstr>
      <vt:lpstr>III i IV, test+eksp.</vt:lpstr>
      <vt:lpstr>Plasman</vt:lpstr>
      <vt:lpstr>Liste</vt:lpstr>
      <vt:lpstr>okruzi</vt:lpstr>
      <vt:lpstr>rang_tamkicenja</vt:lpstr>
      <vt:lpstr>skolske_uprave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Aleksandra Margetic</cp:lastModifiedBy>
  <cp:lastPrinted>2024-04-07T11:37:28Z</cp:lastPrinted>
  <dcterms:created xsi:type="dcterms:W3CDTF">2024-04-06T20:08:51Z</dcterms:created>
  <dcterms:modified xsi:type="dcterms:W3CDTF">2026-04-22T09:04:49Z</dcterms:modified>
</cp:coreProperties>
</file>